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2013" sheetId="6" r:id="rId1"/>
  </sheets>
  <calcPr calcId="124519"/>
</workbook>
</file>

<file path=xl/calcChain.xml><?xml version="1.0" encoding="utf-8"?>
<calcChain xmlns="http://schemas.openxmlformats.org/spreadsheetml/2006/main">
  <c r="D128" i="6"/>
  <c r="D122"/>
  <c r="D115"/>
  <c r="D111"/>
  <c r="D45"/>
  <c r="D41"/>
  <c r="D70"/>
  <c r="D103"/>
  <c r="D65"/>
  <c r="D63"/>
  <c r="D95"/>
  <c r="D55"/>
  <c r="D49"/>
  <c r="D36"/>
  <c r="D30"/>
  <c r="D28"/>
  <c r="D26"/>
  <c r="D17"/>
  <c r="D14"/>
  <c r="D10"/>
  <c r="D5"/>
</calcChain>
</file>

<file path=xl/sharedStrings.xml><?xml version="1.0" encoding="utf-8"?>
<sst xmlns="http://schemas.openxmlformats.org/spreadsheetml/2006/main" count="358" uniqueCount="97">
  <si>
    <t xml:space="preserve">Фамилия Имя Отчество </t>
  </si>
  <si>
    <t xml:space="preserve">должность </t>
  </si>
  <si>
    <t xml:space="preserve">перечень объектов недвижимости, принадлежащих на праве собственности </t>
  </si>
  <si>
    <t xml:space="preserve">перечень объектов недвижимости, находящихся в пользовании </t>
  </si>
  <si>
    <t xml:space="preserve">движимое имущество </t>
  </si>
  <si>
    <t xml:space="preserve">Беляев Андрей Александрович </t>
  </si>
  <si>
    <t xml:space="preserve">Мундусов Сергей Михайлович </t>
  </si>
  <si>
    <t xml:space="preserve">Саймина Наталья Каруевна </t>
  </si>
  <si>
    <t xml:space="preserve">Дидеев Юрий Михайлович </t>
  </si>
  <si>
    <t xml:space="preserve">Пильтина Чечеш Михайловна </t>
  </si>
  <si>
    <t>специалист-эксперт (юрист)</t>
  </si>
  <si>
    <t xml:space="preserve">вид объекта недвижимости </t>
  </si>
  <si>
    <t>площадь, кв.м.</t>
  </si>
  <si>
    <t xml:space="preserve">страна расположения </t>
  </si>
  <si>
    <t xml:space="preserve">Заместитель министра </t>
  </si>
  <si>
    <t>супруг</t>
  </si>
  <si>
    <t xml:space="preserve">Россия </t>
  </si>
  <si>
    <t xml:space="preserve">общая </t>
  </si>
  <si>
    <t xml:space="preserve">квартиры </t>
  </si>
  <si>
    <t xml:space="preserve">индивидуальная </t>
  </si>
  <si>
    <t>земельные участки</t>
  </si>
  <si>
    <t>жилые дома</t>
  </si>
  <si>
    <t>супруга</t>
  </si>
  <si>
    <t xml:space="preserve">несовершенно - летний             ребенок </t>
  </si>
  <si>
    <t>Россия</t>
  </si>
  <si>
    <t xml:space="preserve"> жилые дома</t>
  </si>
  <si>
    <t>квартира</t>
  </si>
  <si>
    <t xml:space="preserve">квартира </t>
  </si>
  <si>
    <t xml:space="preserve">земельный участок </t>
  </si>
  <si>
    <t xml:space="preserve">Супруг </t>
  </si>
  <si>
    <t xml:space="preserve">главный специалист 1р. </t>
  </si>
  <si>
    <t xml:space="preserve">Садалова Тамара Михайловна </t>
  </si>
  <si>
    <t>жилой дом</t>
  </si>
  <si>
    <t xml:space="preserve">главный специалист 2р. </t>
  </si>
  <si>
    <t xml:space="preserve">жилой дом </t>
  </si>
  <si>
    <t xml:space="preserve">Базайченко Александр Викторович </t>
  </si>
  <si>
    <t>главный специалист 3р.</t>
  </si>
  <si>
    <t>индивидуальная</t>
  </si>
  <si>
    <t>индивидуальная, земли поселений</t>
  </si>
  <si>
    <t>гаражи</t>
  </si>
  <si>
    <t>несовершеннолетний ребенок</t>
  </si>
  <si>
    <t xml:space="preserve">Куртова Гульнара Карловна </t>
  </si>
  <si>
    <t>общая, земли с/хназначения</t>
  </si>
  <si>
    <t xml:space="preserve">Чинина Айсулу Михайловна </t>
  </si>
  <si>
    <t>индивидуальная, садовый</t>
  </si>
  <si>
    <t>959</t>
  </si>
  <si>
    <t xml:space="preserve">индивидуальная, под  жилищное строительство </t>
  </si>
  <si>
    <t>31,2</t>
  </si>
  <si>
    <t>58,2</t>
  </si>
  <si>
    <t>49,6</t>
  </si>
  <si>
    <t xml:space="preserve">незавершенный строительством дом </t>
  </si>
  <si>
    <t xml:space="preserve">индивидуальная, приусадебная  </t>
  </si>
  <si>
    <t>индивидуальная, садовая</t>
  </si>
  <si>
    <t xml:space="preserve">долевая, 1/3 </t>
  </si>
  <si>
    <t xml:space="preserve">индивидуальная, под жилищное строительство  </t>
  </si>
  <si>
    <t>индивидуальная, незавершенный строительством дом</t>
  </si>
  <si>
    <t>долевая, 1/10 , для ведения личного подсобного хозяйства</t>
  </si>
  <si>
    <t>долевая 1/10</t>
  </si>
  <si>
    <t xml:space="preserve">индивидуальная, под жилищное строительство </t>
  </si>
  <si>
    <t xml:space="preserve">земельные участки </t>
  </si>
  <si>
    <t xml:space="preserve">общая , приусадебная </t>
  </si>
  <si>
    <t xml:space="preserve">общая, приусадебная </t>
  </si>
  <si>
    <t xml:space="preserve">индивидуальная, приусадебный </t>
  </si>
  <si>
    <t xml:space="preserve">индивидуальная, не завершенный строительством </t>
  </si>
  <si>
    <t xml:space="preserve">Росия </t>
  </si>
  <si>
    <t xml:space="preserve">индивидуальная, земли сельскохозяйственного назначения </t>
  </si>
  <si>
    <t>долевая 1/3</t>
  </si>
  <si>
    <t>Сведения о доходах за 2013 год и имуществе по состоянию на 31 декабря 2013 года государственных гражданских служащих Министерства культуры Республики Алтай</t>
  </si>
  <si>
    <t>--</t>
  </si>
  <si>
    <t xml:space="preserve">индивидуальная, незавершенный строительством </t>
  </si>
  <si>
    <t>---</t>
  </si>
  <si>
    <t>Захарова Эльвира Исаковна</t>
  </si>
  <si>
    <t xml:space="preserve">начальник отдела </t>
  </si>
  <si>
    <t>автомобиль легковой Мазда 6, индивидуальная</t>
  </si>
  <si>
    <t>автомобиль легковой Шевроле Нива, индивидуальная</t>
  </si>
  <si>
    <t>автомобиль легковой, Tovota Fungaro 25, индивидуальная</t>
  </si>
  <si>
    <t>долевая 1/87, сельхозугодья</t>
  </si>
  <si>
    <t>индивидуальная, под  жилищное строительство</t>
  </si>
  <si>
    <t>автомобиль легковойСубару Форестер, индивидуальная</t>
  </si>
  <si>
    <t>Крапивина Ольга Владимировна</t>
  </si>
  <si>
    <t xml:space="preserve">заместитель начальника отдела </t>
  </si>
  <si>
    <t>Суслова Светлана Владимировна</t>
  </si>
  <si>
    <t>индивидуальная, дом</t>
  </si>
  <si>
    <t>автомобиль легковой Ауди-6, индивидуальная</t>
  </si>
  <si>
    <t>главный специалист 1р.</t>
  </si>
  <si>
    <t>автомобиль легковой Хонда Фит, индивидуальная</t>
  </si>
  <si>
    <t>автомобиль легковой, Тойота-Аллион, индивидуальный</t>
  </si>
  <si>
    <t>автомобиль легковой, Тойота-Виста, индивидуальная</t>
  </si>
  <si>
    <t>приусадебный</t>
  </si>
  <si>
    <t>общяя сумма дохода за 2013г. (тыс. руб.)</t>
  </si>
  <si>
    <t>автомобиль легковой Toyota corsa, индивидуальная</t>
  </si>
  <si>
    <t xml:space="preserve">долевая , приусадебный </t>
  </si>
  <si>
    <t>долевая, дом</t>
  </si>
  <si>
    <t>автомобиль легковой Хонда ЦРВ, индивидуальная</t>
  </si>
  <si>
    <t>автомобиль легковой Hyundai Starex, индивидуальная</t>
  </si>
  <si>
    <t>автомобиль легковойHyundai Grace, индивидуальная</t>
  </si>
  <si>
    <t>автомобиль легковой Ssang Yong Istana, индивидуальная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</si>
</sst>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0"/>
      <color indexed="1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3" fillId="0" borderId="19" xfId="0" applyNumberFormat="1" applyFon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2" fontId="3" fillId="0" borderId="2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9" xfId="0" quotePrefix="1" applyNumberFormat="1" applyFont="1" applyBorder="1" applyAlignment="1">
      <alignment horizontal="center" vertical="center" wrapText="1"/>
    </xf>
    <xf numFmtId="0" fontId="3" fillId="0" borderId="25" xfId="0" quotePrefix="1" applyFont="1" applyBorder="1" applyAlignment="1">
      <alignment horizontal="center" wrapText="1"/>
    </xf>
    <xf numFmtId="2" fontId="3" fillId="0" borderId="2" xfId="0" quotePrefix="1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19" xfId="0" quotePrefix="1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25" xfId="0" quotePrefix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2" fontId="3" fillId="0" borderId="20" xfId="0" quotePrefix="1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9" xfId="0" quotePrefix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3" fillId="0" borderId="7" xfId="0" quotePrefix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9" xfId="0" quotePrefix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quotePrefix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9" fontId="5" fillId="0" borderId="3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49" fontId="5" fillId="0" borderId="33" xfId="0" applyNumberFormat="1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3" fillId="0" borderId="10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1" xfId="0" quotePrefix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12" xfId="0" quotePrefix="1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9"/>
  <sheetViews>
    <sheetView tabSelected="1" topLeftCell="A107" workbookViewId="0">
      <selection activeCell="K122" sqref="K122"/>
    </sheetView>
  </sheetViews>
  <sheetFormatPr defaultRowHeight="12.75"/>
  <cols>
    <col min="1" max="1" width="3.7109375" style="2" customWidth="1"/>
    <col min="2" max="2" width="24.85546875" style="1" customWidth="1"/>
    <col min="3" max="3" width="14.85546875" style="1" customWidth="1"/>
    <col min="4" max="4" width="16.42578125" style="21" customWidth="1"/>
    <col min="5" max="5" width="23.42578125" style="1" customWidth="1"/>
    <col min="6" max="6" width="13.5703125" style="1" customWidth="1"/>
    <col min="7" max="7" width="14.7109375" style="1" customWidth="1"/>
    <col min="8" max="8" width="28" style="1" customWidth="1"/>
    <col min="9" max="9" width="12.7109375" style="1" customWidth="1"/>
    <col min="10" max="10" width="18.85546875" style="1" customWidth="1"/>
    <col min="11" max="11" width="23" style="1" customWidth="1"/>
    <col min="12" max="26" width="9.140625" style="3"/>
    <col min="27" max="16384" width="9.140625" style="1"/>
  </cols>
  <sheetData>
    <row r="1" spans="1:26" ht="9" customHeight="1">
      <c r="A1" s="16"/>
      <c r="B1" s="191" t="s">
        <v>67</v>
      </c>
      <c r="C1" s="192"/>
      <c r="D1" s="192"/>
      <c r="E1" s="192"/>
      <c r="F1" s="192"/>
      <c r="G1" s="192"/>
      <c r="H1" s="192"/>
      <c r="I1" s="192"/>
      <c r="J1" s="192"/>
      <c r="K1" s="17"/>
    </row>
    <row r="2" spans="1:26" ht="9" customHeight="1">
      <c r="A2" s="18"/>
      <c r="B2" s="193"/>
      <c r="C2" s="193"/>
      <c r="D2" s="193"/>
      <c r="E2" s="193"/>
      <c r="F2" s="193"/>
      <c r="G2" s="193"/>
      <c r="H2" s="193"/>
      <c r="I2" s="193"/>
      <c r="J2" s="193"/>
      <c r="K2" s="19"/>
    </row>
    <row r="3" spans="1:26" ht="36" customHeight="1">
      <c r="A3" s="61"/>
      <c r="B3" s="69" t="s">
        <v>0</v>
      </c>
      <c r="C3" s="69" t="s">
        <v>1</v>
      </c>
      <c r="D3" s="78" t="s">
        <v>89</v>
      </c>
      <c r="E3" s="69" t="s">
        <v>2</v>
      </c>
      <c r="F3" s="69"/>
      <c r="G3" s="69"/>
      <c r="H3" s="69" t="s">
        <v>3</v>
      </c>
      <c r="I3" s="69"/>
      <c r="J3" s="69"/>
      <c r="K3" s="56" t="s">
        <v>4</v>
      </c>
    </row>
    <row r="4" spans="1:26" ht="51.75" customHeight="1">
      <c r="A4" s="164"/>
      <c r="B4" s="92"/>
      <c r="C4" s="92"/>
      <c r="D4" s="155"/>
      <c r="E4" s="28" t="s">
        <v>11</v>
      </c>
      <c r="F4" s="28" t="s">
        <v>12</v>
      </c>
      <c r="G4" s="28" t="s">
        <v>13</v>
      </c>
      <c r="H4" s="28" t="s">
        <v>11</v>
      </c>
      <c r="I4" s="28" t="s">
        <v>12</v>
      </c>
      <c r="J4" s="28" t="s">
        <v>13</v>
      </c>
      <c r="K4" s="159"/>
    </row>
    <row r="5" spans="1:26" s="6" customFormat="1" ht="16.5" customHeight="1">
      <c r="A5" s="104">
        <v>1</v>
      </c>
      <c r="B5" s="91" t="s">
        <v>5</v>
      </c>
      <c r="C5" s="97" t="s">
        <v>14</v>
      </c>
      <c r="D5" s="112">
        <f>(860212.1+241182)/1000</f>
        <v>1101.3941</v>
      </c>
      <c r="E5" s="79" t="s">
        <v>26</v>
      </c>
      <c r="F5" s="79"/>
      <c r="G5" s="79"/>
      <c r="H5" s="103" t="s">
        <v>68</v>
      </c>
      <c r="I5" s="171" t="s">
        <v>68</v>
      </c>
      <c r="J5" s="171" t="s">
        <v>68</v>
      </c>
      <c r="K5" s="173" t="s">
        <v>68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6" customFormat="1" ht="16.5" customHeight="1">
      <c r="A6" s="104"/>
      <c r="B6" s="91"/>
      <c r="C6" s="97"/>
      <c r="D6" s="93"/>
      <c r="E6" s="177" t="s">
        <v>19</v>
      </c>
      <c r="F6" s="97">
        <v>29.3</v>
      </c>
      <c r="G6" s="97" t="s">
        <v>24</v>
      </c>
      <c r="H6" s="70"/>
      <c r="I6" s="172"/>
      <c r="J6" s="172"/>
      <c r="K6" s="17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6" customFormat="1" ht="16.5" customHeight="1">
      <c r="A7" s="104"/>
      <c r="B7" s="91"/>
      <c r="C7" s="97"/>
      <c r="D7" s="93"/>
      <c r="E7" s="178"/>
      <c r="F7" s="180"/>
      <c r="G7" s="97"/>
      <c r="H7" s="70"/>
      <c r="I7" s="172"/>
      <c r="J7" s="172"/>
      <c r="K7" s="17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6" customFormat="1" ht="16.5" customHeight="1">
      <c r="A8" s="104"/>
      <c r="B8" s="91"/>
      <c r="C8" s="97"/>
      <c r="D8" s="93"/>
      <c r="E8" s="178"/>
      <c r="F8" s="180"/>
      <c r="G8" s="97"/>
      <c r="H8" s="70"/>
      <c r="I8" s="172"/>
      <c r="J8" s="172"/>
      <c r="K8" s="17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6" customFormat="1" ht="16.5" customHeight="1" thickBot="1">
      <c r="A9" s="196"/>
      <c r="B9" s="166"/>
      <c r="C9" s="182"/>
      <c r="D9" s="94"/>
      <c r="E9" s="179"/>
      <c r="F9" s="181"/>
      <c r="G9" s="182"/>
      <c r="H9" s="170"/>
      <c r="I9" s="172"/>
      <c r="J9" s="172"/>
      <c r="K9" s="17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6" customFormat="1" ht="12.75" customHeight="1">
      <c r="A10" s="60">
        <v>2</v>
      </c>
      <c r="B10" s="57" t="s">
        <v>6</v>
      </c>
      <c r="C10" s="121" t="s">
        <v>14</v>
      </c>
      <c r="D10" s="77">
        <f>(867228.55+7.83+82858.21)/1000</f>
        <v>950.09458999999993</v>
      </c>
      <c r="E10" s="76" t="s">
        <v>20</v>
      </c>
      <c r="F10" s="76"/>
      <c r="G10" s="76"/>
      <c r="H10" s="147" t="s">
        <v>70</v>
      </c>
      <c r="I10" s="147" t="s">
        <v>70</v>
      </c>
      <c r="J10" s="147" t="s">
        <v>70</v>
      </c>
      <c r="K10" s="185" t="s">
        <v>74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6" customFormat="1" ht="23.25" customHeight="1">
      <c r="A11" s="61"/>
      <c r="B11" s="58"/>
      <c r="C11" s="58"/>
      <c r="D11" s="58"/>
      <c r="E11" s="36" t="s">
        <v>51</v>
      </c>
      <c r="F11" s="12" t="s">
        <v>45</v>
      </c>
      <c r="G11" s="27" t="s">
        <v>16</v>
      </c>
      <c r="H11" s="183"/>
      <c r="I11" s="183"/>
      <c r="J11" s="183"/>
      <c r="K11" s="18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6" customFormat="1" ht="15.75" customHeight="1">
      <c r="A12" s="61"/>
      <c r="B12" s="58"/>
      <c r="C12" s="58"/>
      <c r="D12" s="58"/>
      <c r="E12" s="152" t="s">
        <v>21</v>
      </c>
      <c r="F12" s="152"/>
      <c r="G12" s="152"/>
      <c r="H12" s="183"/>
      <c r="I12" s="183"/>
      <c r="J12" s="183"/>
      <c r="K12" s="18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6" customFormat="1" ht="13.5" customHeight="1">
      <c r="A13" s="61"/>
      <c r="B13" s="58"/>
      <c r="C13" s="58"/>
      <c r="D13" s="58"/>
      <c r="E13" s="36" t="s">
        <v>19</v>
      </c>
      <c r="F13" s="27">
        <v>108.3</v>
      </c>
      <c r="G13" s="38" t="s">
        <v>16</v>
      </c>
      <c r="H13" s="184"/>
      <c r="I13" s="184"/>
      <c r="J13" s="184"/>
      <c r="K13" s="6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6" customFormat="1" ht="15" customHeight="1">
      <c r="A14" s="61"/>
      <c r="B14" s="58"/>
      <c r="C14" s="97" t="s">
        <v>22</v>
      </c>
      <c r="D14" s="93">
        <f>(220800+156213.01)/1000</f>
        <v>377.01301000000001</v>
      </c>
      <c r="E14" s="79" t="s">
        <v>20</v>
      </c>
      <c r="F14" s="79"/>
      <c r="G14" s="79"/>
      <c r="H14" s="11"/>
      <c r="I14" s="10"/>
      <c r="J14" s="9"/>
      <c r="K14" s="8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6" customFormat="1" ht="12.75" customHeight="1">
      <c r="A15" s="61"/>
      <c r="B15" s="58"/>
      <c r="C15" s="97"/>
      <c r="D15" s="93"/>
      <c r="E15" s="175" t="s">
        <v>52</v>
      </c>
      <c r="F15" s="70">
        <v>630</v>
      </c>
      <c r="G15" s="70" t="s">
        <v>24</v>
      </c>
      <c r="H15" s="36" t="s">
        <v>32</v>
      </c>
      <c r="I15" s="38">
        <v>108.3</v>
      </c>
      <c r="J15" s="38" t="s">
        <v>16</v>
      </c>
      <c r="K15" s="8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6" customFormat="1" ht="14.25" customHeight="1" thickBot="1">
      <c r="A16" s="62"/>
      <c r="B16" s="59"/>
      <c r="C16" s="118"/>
      <c r="D16" s="73"/>
      <c r="E16" s="176"/>
      <c r="F16" s="71"/>
      <c r="G16" s="71"/>
      <c r="H16" s="43" t="s">
        <v>28</v>
      </c>
      <c r="I16" s="30">
        <v>959</v>
      </c>
      <c r="J16" s="41" t="s">
        <v>24</v>
      </c>
      <c r="K16" s="7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11" ht="16.5" customHeight="1">
      <c r="A17" s="163">
        <v>3</v>
      </c>
      <c r="B17" s="165" t="s">
        <v>7</v>
      </c>
      <c r="C17" s="146" t="s">
        <v>14</v>
      </c>
      <c r="D17" s="64">
        <f>(719607.03+144000)/1000</f>
        <v>863.60703000000001</v>
      </c>
      <c r="E17" s="167" t="s">
        <v>20</v>
      </c>
      <c r="F17" s="168"/>
      <c r="G17" s="169"/>
      <c r="H17" s="117" t="s">
        <v>68</v>
      </c>
      <c r="I17" s="117" t="s">
        <v>68</v>
      </c>
      <c r="J17" s="117" t="s">
        <v>68</v>
      </c>
      <c r="K17" s="117" t="s">
        <v>68</v>
      </c>
    </row>
    <row r="18" spans="1:11" ht="29.25" customHeight="1">
      <c r="A18" s="163"/>
      <c r="B18" s="165"/>
      <c r="C18" s="146"/>
      <c r="D18" s="64"/>
      <c r="E18" s="36" t="s">
        <v>46</v>
      </c>
      <c r="F18" s="25">
        <v>470</v>
      </c>
      <c r="G18" s="25" t="s">
        <v>16</v>
      </c>
      <c r="H18" s="148"/>
      <c r="I18" s="148"/>
      <c r="J18" s="148"/>
      <c r="K18" s="148"/>
    </row>
    <row r="19" spans="1:11" ht="16.5" customHeight="1">
      <c r="A19" s="61"/>
      <c r="B19" s="91"/>
      <c r="C19" s="58"/>
      <c r="D19" s="78"/>
      <c r="E19" s="36" t="s">
        <v>37</v>
      </c>
      <c r="F19" s="25">
        <v>1000</v>
      </c>
      <c r="G19" s="25" t="s">
        <v>16</v>
      </c>
      <c r="H19" s="69"/>
      <c r="I19" s="69"/>
      <c r="J19" s="69"/>
      <c r="K19" s="69"/>
    </row>
    <row r="20" spans="1:11" ht="18" customHeight="1">
      <c r="A20" s="61"/>
      <c r="B20" s="91"/>
      <c r="C20" s="58"/>
      <c r="D20" s="78"/>
      <c r="E20" s="142" t="s">
        <v>21</v>
      </c>
      <c r="F20" s="143"/>
      <c r="G20" s="144"/>
      <c r="H20" s="69"/>
      <c r="I20" s="69"/>
      <c r="J20" s="69"/>
      <c r="K20" s="69"/>
    </row>
    <row r="21" spans="1:11" ht="18" customHeight="1">
      <c r="A21" s="61"/>
      <c r="B21" s="91"/>
      <c r="C21" s="58"/>
      <c r="D21" s="78"/>
      <c r="E21" s="36" t="s">
        <v>37</v>
      </c>
      <c r="F21" s="38">
        <v>47</v>
      </c>
      <c r="G21" s="38" t="s">
        <v>16</v>
      </c>
      <c r="H21" s="69"/>
      <c r="I21" s="69"/>
      <c r="J21" s="69"/>
      <c r="K21" s="69"/>
    </row>
    <row r="22" spans="1:11" ht="38.25" customHeight="1">
      <c r="A22" s="61"/>
      <c r="B22" s="91"/>
      <c r="C22" s="58"/>
      <c r="D22" s="78"/>
      <c r="E22" s="36" t="s">
        <v>69</v>
      </c>
      <c r="F22" s="38">
        <v>58.9</v>
      </c>
      <c r="G22" s="38" t="s">
        <v>16</v>
      </c>
      <c r="H22" s="69"/>
      <c r="I22" s="69"/>
      <c r="J22" s="69"/>
      <c r="K22" s="69"/>
    </row>
    <row r="23" spans="1:11">
      <c r="A23" s="61"/>
      <c r="B23" s="91"/>
      <c r="C23" s="58"/>
      <c r="D23" s="78"/>
      <c r="E23" s="142" t="s">
        <v>18</v>
      </c>
      <c r="F23" s="143"/>
      <c r="G23" s="144"/>
      <c r="H23" s="69"/>
      <c r="I23" s="69"/>
      <c r="J23" s="69"/>
      <c r="K23" s="69"/>
    </row>
    <row r="24" spans="1:11">
      <c r="A24" s="61"/>
      <c r="B24" s="91"/>
      <c r="C24" s="58"/>
      <c r="D24" s="78"/>
      <c r="E24" s="14" t="s">
        <v>53</v>
      </c>
      <c r="F24" s="12" t="s">
        <v>47</v>
      </c>
      <c r="G24" s="45" t="s">
        <v>16</v>
      </c>
      <c r="H24" s="69"/>
      <c r="I24" s="69"/>
      <c r="J24" s="69"/>
      <c r="K24" s="69"/>
    </row>
    <row r="25" spans="1:11">
      <c r="A25" s="61"/>
      <c r="B25" s="91"/>
      <c r="C25" s="58"/>
      <c r="D25" s="78"/>
      <c r="E25" s="15" t="s">
        <v>19</v>
      </c>
      <c r="F25" s="12" t="s">
        <v>48</v>
      </c>
      <c r="G25" s="45" t="s">
        <v>16</v>
      </c>
      <c r="H25" s="69"/>
      <c r="I25" s="69"/>
      <c r="J25" s="69"/>
      <c r="K25" s="69"/>
    </row>
    <row r="26" spans="1:11" ht="10.5" customHeight="1">
      <c r="A26" s="61"/>
      <c r="B26" s="91"/>
      <c r="C26" s="58" t="s">
        <v>29</v>
      </c>
      <c r="D26" s="78">
        <f>(272680.52+161948.23)/1000</f>
        <v>434.62875000000003</v>
      </c>
      <c r="E26" s="160" t="s">
        <v>18</v>
      </c>
      <c r="F26" s="161"/>
      <c r="G26" s="162"/>
      <c r="H26" s="69"/>
      <c r="I26" s="69"/>
      <c r="J26" s="69"/>
      <c r="K26" s="153" t="s">
        <v>75</v>
      </c>
    </row>
    <row r="27" spans="1:11" ht="39.75" customHeight="1">
      <c r="A27" s="61"/>
      <c r="B27" s="91"/>
      <c r="C27" s="58"/>
      <c r="D27" s="78"/>
      <c r="E27" s="15" t="s">
        <v>19</v>
      </c>
      <c r="F27" s="12" t="s">
        <v>49</v>
      </c>
      <c r="G27" s="45" t="s">
        <v>16</v>
      </c>
      <c r="H27" s="69"/>
      <c r="I27" s="69"/>
      <c r="J27" s="69"/>
      <c r="K27" s="66"/>
    </row>
    <row r="28" spans="1:11">
      <c r="A28" s="61"/>
      <c r="B28" s="91"/>
      <c r="C28" s="58" t="s">
        <v>23</v>
      </c>
      <c r="D28" s="78">
        <f>20168/1000</f>
        <v>20.167999999999999</v>
      </c>
      <c r="E28" s="156" t="s">
        <v>18</v>
      </c>
      <c r="F28" s="157"/>
      <c r="G28" s="158"/>
      <c r="H28" s="69" t="s">
        <v>27</v>
      </c>
      <c r="I28" s="69">
        <v>58.2</v>
      </c>
      <c r="J28" s="69" t="s">
        <v>16</v>
      </c>
      <c r="K28" s="56"/>
    </row>
    <row r="29" spans="1:11" ht="37.5" customHeight="1" thickBot="1">
      <c r="A29" s="164"/>
      <c r="B29" s="166"/>
      <c r="C29" s="154"/>
      <c r="D29" s="155"/>
      <c r="E29" s="29" t="s">
        <v>66</v>
      </c>
      <c r="F29" s="50" t="s">
        <v>47</v>
      </c>
      <c r="G29" s="28" t="s">
        <v>16</v>
      </c>
      <c r="H29" s="92"/>
      <c r="I29" s="92"/>
      <c r="J29" s="92"/>
      <c r="K29" s="159"/>
    </row>
    <row r="30" spans="1:11" s="8" customFormat="1" ht="12.75" customHeight="1">
      <c r="A30" s="60">
        <v>4</v>
      </c>
      <c r="B30" s="57" t="s">
        <v>71</v>
      </c>
      <c r="C30" s="57" t="s">
        <v>72</v>
      </c>
      <c r="D30" s="77">
        <f>(672640.28)/1000</f>
        <v>672.64028000000008</v>
      </c>
      <c r="E30" s="96" t="s">
        <v>68</v>
      </c>
      <c r="F30" s="96" t="s">
        <v>68</v>
      </c>
      <c r="G30" s="96" t="s">
        <v>68</v>
      </c>
      <c r="H30" s="98" t="s">
        <v>32</v>
      </c>
      <c r="I30" s="68">
        <v>87.6</v>
      </c>
      <c r="J30" s="68" t="s">
        <v>16</v>
      </c>
      <c r="K30" s="55" t="s">
        <v>73</v>
      </c>
    </row>
    <row r="31" spans="1:11" s="8" customFormat="1" ht="24.75" customHeight="1">
      <c r="A31" s="61"/>
      <c r="B31" s="58"/>
      <c r="C31" s="97"/>
      <c r="D31" s="93"/>
      <c r="E31" s="93"/>
      <c r="F31" s="93"/>
      <c r="G31" s="93"/>
      <c r="H31" s="95"/>
      <c r="I31" s="70"/>
      <c r="J31" s="70"/>
      <c r="K31" s="80"/>
    </row>
    <row r="32" spans="1:11" s="8" customFormat="1" ht="14.25" customHeight="1">
      <c r="A32" s="61"/>
      <c r="B32" s="58"/>
      <c r="C32" s="97"/>
      <c r="D32" s="93"/>
      <c r="E32" s="93"/>
      <c r="F32" s="93"/>
      <c r="G32" s="93"/>
      <c r="H32" s="95"/>
      <c r="I32" s="70"/>
      <c r="J32" s="70"/>
      <c r="K32" s="80"/>
    </row>
    <row r="33" spans="1:26" s="8" customFormat="1">
      <c r="A33" s="61"/>
      <c r="B33" s="58"/>
      <c r="C33" s="97"/>
      <c r="D33" s="93"/>
      <c r="E33" s="93"/>
      <c r="F33" s="93"/>
      <c r="G33" s="93"/>
      <c r="H33" s="95"/>
      <c r="I33" s="70"/>
      <c r="J33" s="70"/>
      <c r="K33" s="80"/>
    </row>
    <row r="34" spans="1:26" s="8" customFormat="1" ht="17.25" customHeight="1">
      <c r="A34" s="61"/>
      <c r="B34" s="58"/>
      <c r="C34" s="97"/>
      <c r="D34" s="93"/>
      <c r="E34" s="93"/>
      <c r="F34" s="93"/>
      <c r="G34" s="93"/>
      <c r="H34" s="95" t="s">
        <v>28</v>
      </c>
      <c r="I34" s="70">
        <v>697</v>
      </c>
      <c r="J34" s="70" t="s">
        <v>24</v>
      </c>
      <c r="K34" s="80"/>
    </row>
    <row r="35" spans="1:26" s="8" customFormat="1" ht="13.5" customHeight="1">
      <c r="A35" s="61"/>
      <c r="B35" s="58"/>
      <c r="C35" s="97"/>
      <c r="D35" s="93"/>
      <c r="E35" s="93"/>
      <c r="F35" s="93"/>
      <c r="G35" s="93"/>
      <c r="H35" s="95"/>
      <c r="I35" s="70"/>
      <c r="J35" s="70"/>
      <c r="K35" s="80"/>
    </row>
    <row r="36" spans="1:26" s="8" customFormat="1" ht="14.25" customHeight="1">
      <c r="A36" s="61"/>
      <c r="B36" s="58"/>
      <c r="C36" s="91" t="s">
        <v>15</v>
      </c>
      <c r="D36" s="93">
        <f>(506470)/1000</f>
        <v>506.47</v>
      </c>
      <c r="E36" s="67" t="s">
        <v>20</v>
      </c>
      <c r="F36" s="67"/>
      <c r="G36" s="67"/>
      <c r="H36" s="38" t="s">
        <v>32</v>
      </c>
      <c r="I36" s="27">
        <v>87.6</v>
      </c>
      <c r="J36" s="27" t="s">
        <v>16</v>
      </c>
      <c r="K36" s="90" t="s">
        <v>78</v>
      </c>
    </row>
    <row r="37" spans="1:26" s="8" customFormat="1" ht="25.5">
      <c r="A37" s="61"/>
      <c r="B37" s="58"/>
      <c r="C37" s="58"/>
      <c r="D37" s="93"/>
      <c r="E37" s="39" t="s">
        <v>76</v>
      </c>
      <c r="F37" s="33">
        <v>13308500</v>
      </c>
      <c r="G37" s="33" t="s">
        <v>24</v>
      </c>
      <c r="H37" s="95" t="s">
        <v>28</v>
      </c>
      <c r="I37" s="70">
        <v>697</v>
      </c>
      <c r="J37" s="70" t="s">
        <v>24</v>
      </c>
      <c r="K37" s="56"/>
    </row>
    <row r="38" spans="1:26" s="8" customFormat="1" ht="25.5">
      <c r="A38" s="61"/>
      <c r="B38" s="58"/>
      <c r="C38" s="58"/>
      <c r="D38" s="93"/>
      <c r="E38" s="39" t="s">
        <v>77</v>
      </c>
      <c r="F38" s="33">
        <v>949</v>
      </c>
      <c r="G38" s="33" t="s">
        <v>24</v>
      </c>
      <c r="H38" s="95"/>
      <c r="I38" s="70"/>
      <c r="J38" s="70"/>
      <c r="K38" s="56"/>
    </row>
    <row r="39" spans="1:26" s="8" customFormat="1" ht="36" customHeight="1">
      <c r="A39" s="61"/>
      <c r="B39" s="58"/>
      <c r="C39" s="70" t="s">
        <v>40</v>
      </c>
      <c r="D39" s="72" t="s">
        <v>68</v>
      </c>
      <c r="E39" s="72" t="s">
        <v>68</v>
      </c>
      <c r="F39" s="72" t="s">
        <v>68</v>
      </c>
      <c r="G39" s="72" t="s">
        <v>68</v>
      </c>
      <c r="H39" s="38" t="s">
        <v>32</v>
      </c>
      <c r="I39" s="27">
        <v>87.6</v>
      </c>
      <c r="J39" s="38" t="s">
        <v>24</v>
      </c>
      <c r="K39" s="74" t="s">
        <v>68</v>
      </c>
    </row>
    <row r="40" spans="1:26" s="8" customFormat="1" ht="12.75" customHeight="1" thickBot="1">
      <c r="A40" s="62"/>
      <c r="B40" s="59"/>
      <c r="C40" s="92"/>
      <c r="D40" s="94"/>
      <c r="E40" s="73"/>
      <c r="F40" s="73"/>
      <c r="G40" s="73"/>
      <c r="H40" s="41" t="s">
        <v>28</v>
      </c>
      <c r="I40" s="41">
        <v>697</v>
      </c>
      <c r="J40" s="41" t="s">
        <v>24</v>
      </c>
      <c r="K40" s="75"/>
    </row>
    <row r="41" spans="1:26" s="6" customFormat="1" ht="18.75" customHeight="1">
      <c r="A41" s="86">
        <v>5</v>
      </c>
      <c r="B41" s="88" t="s">
        <v>79</v>
      </c>
      <c r="C41" s="91" t="s">
        <v>80</v>
      </c>
      <c r="D41" s="93">
        <f>464095.1/1000</f>
        <v>464.0951</v>
      </c>
      <c r="E41" s="76" t="s">
        <v>20</v>
      </c>
      <c r="F41" s="76"/>
      <c r="G41" s="76"/>
      <c r="H41" s="194" t="s">
        <v>68</v>
      </c>
      <c r="I41" s="194" t="s">
        <v>68</v>
      </c>
      <c r="J41" s="194" t="s">
        <v>68</v>
      </c>
      <c r="K41" s="100" t="s">
        <v>90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30.75" customHeight="1">
      <c r="A42" s="87"/>
      <c r="B42" s="89"/>
      <c r="C42" s="58"/>
      <c r="D42" s="78"/>
      <c r="E42" s="47" t="s">
        <v>62</v>
      </c>
      <c r="F42" s="46">
        <v>882</v>
      </c>
      <c r="G42" s="46" t="s">
        <v>24</v>
      </c>
      <c r="H42" s="187"/>
      <c r="I42" s="187"/>
      <c r="J42" s="187"/>
      <c r="K42" s="101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6.5" customHeight="1">
      <c r="A43" s="87"/>
      <c r="B43" s="89"/>
      <c r="C43" s="195"/>
      <c r="D43" s="195"/>
      <c r="E43" s="79" t="s">
        <v>21</v>
      </c>
      <c r="F43" s="79"/>
      <c r="G43" s="79"/>
      <c r="H43" s="187"/>
      <c r="I43" s="187"/>
      <c r="J43" s="187"/>
      <c r="K43" s="101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2.75" customHeight="1" thickBot="1">
      <c r="A44" s="87"/>
      <c r="B44" s="89"/>
      <c r="C44" s="195"/>
      <c r="D44" s="195"/>
      <c r="E44" s="47" t="s">
        <v>82</v>
      </c>
      <c r="F44" s="46">
        <v>41.6</v>
      </c>
      <c r="G44" s="46" t="s">
        <v>24</v>
      </c>
      <c r="H44" s="146"/>
      <c r="I44" s="146"/>
      <c r="J44" s="146"/>
      <c r="K44" s="10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.75" customHeight="1">
      <c r="A45" s="87"/>
      <c r="B45" s="89"/>
      <c r="C45" s="182" t="s">
        <v>15</v>
      </c>
      <c r="D45" s="94">
        <f>239192.65/1000</f>
        <v>239.19264999999999</v>
      </c>
      <c r="E45" s="76" t="s">
        <v>20</v>
      </c>
      <c r="F45" s="76"/>
      <c r="G45" s="76"/>
      <c r="H45" s="171" t="s">
        <v>68</v>
      </c>
      <c r="I45" s="171" t="s">
        <v>68</v>
      </c>
      <c r="J45" s="171" t="s">
        <v>68</v>
      </c>
      <c r="K45" s="171" t="s">
        <v>68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.75" customHeight="1">
      <c r="A46" s="87"/>
      <c r="B46" s="89"/>
      <c r="C46" s="187"/>
      <c r="D46" s="187"/>
      <c r="E46" s="47" t="s">
        <v>91</v>
      </c>
      <c r="F46" s="46">
        <v>834</v>
      </c>
      <c r="G46" s="46" t="s">
        <v>24</v>
      </c>
      <c r="H46" s="189"/>
      <c r="I46" s="189"/>
      <c r="J46" s="189"/>
      <c r="K46" s="189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6.5" customHeight="1">
      <c r="A47" s="87"/>
      <c r="B47" s="89"/>
      <c r="C47" s="187"/>
      <c r="D47" s="187"/>
      <c r="E47" s="79" t="s">
        <v>21</v>
      </c>
      <c r="F47" s="79"/>
      <c r="G47" s="79"/>
      <c r="H47" s="189"/>
      <c r="I47" s="189"/>
      <c r="J47" s="189"/>
      <c r="K47" s="189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8" customHeight="1" thickBot="1">
      <c r="A48" s="87"/>
      <c r="B48" s="89"/>
      <c r="C48" s="188"/>
      <c r="D48" s="188"/>
      <c r="E48" s="47" t="s">
        <v>92</v>
      </c>
      <c r="F48" s="46">
        <v>43.7</v>
      </c>
      <c r="G48" s="46" t="s">
        <v>24</v>
      </c>
      <c r="H48" s="190"/>
      <c r="I48" s="190"/>
      <c r="J48" s="190"/>
      <c r="K48" s="19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30.75" customHeight="1">
      <c r="A49" s="60">
        <v>6</v>
      </c>
      <c r="B49" s="57" t="s">
        <v>81</v>
      </c>
      <c r="C49" s="57" t="s">
        <v>80</v>
      </c>
      <c r="D49" s="77">
        <f>(334350.69+146982.96+182729.58)/1000</f>
        <v>664.06322999999998</v>
      </c>
      <c r="E49" s="76" t="s">
        <v>20</v>
      </c>
      <c r="F49" s="76"/>
      <c r="G49" s="76"/>
      <c r="H49" s="42"/>
      <c r="I49" s="34"/>
      <c r="J49" s="34"/>
      <c r="K49" s="55" t="s">
        <v>83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30.75" customHeight="1">
      <c r="A50" s="61"/>
      <c r="B50" s="58"/>
      <c r="C50" s="58"/>
      <c r="D50" s="78"/>
      <c r="E50" s="36" t="s">
        <v>54</v>
      </c>
      <c r="F50" s="27">
        <v>954</v>
      </c>
      <c r="G50" s="27" t="s">
        <v>24</v>
      </c>
      <c r="H50" s="38"/>
      <c r="I50" s="27"/>
      <c r="J50" s="38"/>
      <c r="K50" s="56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6.5" customHeight="1">
      <c r="A51" s="61"/>
      <c r="B51" s="58"/>
      <c r="C51" s="58"/>
      <c r="D51" s="58"/>
      <c r="E51" s="79" t="s">
        <v>21</v>
      </c>
      <c r="F51" s="79"/>
      <c r="G51" s="79"/>
      <c r="H51" s="27" t="s">
        <v>28</v>
      </c>
      <c r="I51" s="27">
        <v>396</v>
      </c>
      <c r="J51" s="27" t="s">
        <v>16</v>
      </c>
      <c r="K51" s="56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26.25" customHeight="1">
      <c r="A52" s="61"/>
      <c r="B52" s="58"/>
      <c r="C52" s="58"/>
      <c r="D52" s="58"/>
      <c r="E52" s="36" t="s">
        <v>82</v>
      </c>
      <c r="F52" s="27">
        <v>120.3</v>
      </c>
      <c r="G52" s="27" t="s">
        <v>24</v>
      </c>
      <c r="H52" s="27"/>
      <c r="I52" s="27"/>
      <c r="J52" s="27"/>
      <c r="K52" s="5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6.5" customHeight="1">
      <c r="A53" s="61"/>
      <c r="B53" s="58"/>
      <c r="C53" s="70" t="s">
        <v>40</v>
      </c>
      <c r="D53" s="72" t="s">
        <v>68</v>
      </c>
      <c r="E53" s="72" t="s">
        <v>68</v>
      </c>
      <c r="F53" s="72" t="s">
        <v>68</v>
      </c>
      <c r="G53" s="72" t="s">
        <v>68</v>
      </c>
      <c r="H53" s="38" t="s">
        <v>32</v>
      </c>
      <c r="I53" s="27">
        <v>120.3</v>
      </c>
      <c r="J53" s="38" t="s">
        <v>24</v>
      </c>
      <c r="K53" s="74" t="s">
        <v>68</v>
      </c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6.5" customHeight="1" thickBot="1">
      <c r="A54" s="62"/>
      <c r="B54" s="59"/>
      <c r="C54" s="71"/>
      <c r="D54" s="73"/>
      <c r="E54" s="73"/>
      <c r="F54" s="73"/>
      <c r="G54" s="73"/>
      <c r="H54" s="41" t="s">
        <v>28</v>
      </c>
      <c r="I54" s="41">
        <v>954</v>
      </c>
      <c r="J54" s="41" t="s">
        <v>24</v>
      </c>
      <c r="K54" s="75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.75" customHeight="1">
      <c r="A55" s="150">
        <v>7</v>
      </c>
      <c r="B55" s="89" t="s">
        <v>8</v>
      </c>
      <c r="C55" s="108" t="s">
        <v>10</v>
      </c>
      <c r="D55" s="115">
        <f>(416837.51+17650+10000+26400)/1000</f>
        <v>470.88751000000002</v>
      </c>
      <c r="E55" s="117" t="s">
        <v>68</v>
      </c>
      <c r="F55" s="117" t="s">
        <v>68</v>
      </c>
      <c r="G55" s="117" t="s">
        <v>68</v>
      </c>
      <c r="H55" s="99" t="s">
        <v>27</v>
      </c>
      <c r="I55" s="99">
        <v>38</v>
      </c>
      <c r="J55" s="99" t="s">
        <v>16</v>
      </c>
      <c r="K55" s="149" t="s">
        <v>68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.75" customHeight="1">
      <c r="A56" s="87"/>
      <c r="B56" s="89"/>
      <c r="C56" s="97"/>
      <c r="D56" s="93"/>
      <c r="E56" s="70"/>
      <c r="F56" s="70"/>
      <c r="G56" s="70"/>
      <c r="H56" s="70"/>
      <c r="I56" s="70"/>
      <c r="J56" s="70"/>
      <c r="K56" s="8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.75" customHeight="1">
      <c r="A57" s="87"/>
      <c r="B57" s="89"/>
      <c r="C57" s="97"/>
      <c r="D57" s="93"/>
      <c r="E57" s="70"/>
      <c r="F57" s="70"/>
      <c r="G57" s="70"/>
      <c r="H57" s="70"/>
      <c r="I57" s="70"/>
      <c r="J57" s="70"/>
      <c r="K57" s="8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.75" customHeight="1">
      <c r="A58" s="87"/>
      <c r="B58" s="89"/>
      <c r="C58" s="97"/>
      <c r="D58" s="93"/>
      <c r="E58" s="70"/>
      <c r="F58" s="70"/>
      <c r="G58" s="70"/>
      <c r="H58" s="70"/>
      <c r="I58" s="70"/>
      <c r="J58" s="70"/>
      <c r="K58" s="8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6.75" customHeight="1">
      <c r="A59" s="87"/>
      <c r="B59" s="89"/>
      <c r="C59" s="108"/>
      <c r="D59" s="109"/>
      <c r="E59" s="99"/>
      <c r="F59" s="99"/>
      <c r="G59" s="99"/>
      <c r="H59" s="99"/>
      <c r="I59" s="99"/>
      <c r="J59" s="99"/>
      <c r="K59" s="145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6.75" customHeight="1">
      <c r="A60" s="87"/>
      <c r="B60" s="89"/>
      <c r="C60" s="97"/>
      <c r="D60" s="93"/>
      <c r="E60" s="70"/>
      <c r="F60" s="70"/>
      <c r="G60" s="70"/>
      <c r="H60" s="70"/>
      <c r="I60" s="70"/>
      <c r="J60" s="70"/>
      <c r="K60" s="8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6.75" customHeight="1">
      <c r="A61" s="87"/>
      <c r="B61" s="89"/>
      <c r="C61" s="97"/>
      <c r="D61" s="93"/>
      <c r="E61" s="70"/>
      <c r="F61" s="70"/>
      <c r="G61" s="70"/>
      <c r="H61" s="70"/>
      <c r="I61" s="70"/>
      <c r="J61" s="70"/>
      <c r="K61" s="8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6.5" customHeight="1" thickBot="1">
      <c r="A62" s="151"/>
      <c r="B62" s="107"/>
      <c r="C62" s="118"/>
      <c r="D62" s="73"/>
      <c r="E62" s="111"/>
      <c r="F62" s="111"/>
      <c r="G62" s="111"/>
      <c r="H62" s="111"/>
      <c r="I62" s="111"/>
      <c r="J62" s="111"/>
      <c r="K62" s="7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30.75" customHeight="1">
      <c r="A63" s="86">
        <v>8</v>
      </c>
      <c r="B63" s="106" t="s">
        <v>31</v>
      </c>
      <c r="C63" s="106" t="s">
        <v>30</v>
      </c>
      <c r="D63" s="63">
        <f>(358437.14+62759.58+87709.58+48897)/1000</f>
        <v>557.80330000000004</v>
      </c>
      <c r="E63" s="147" t="s">
        <v>68</v>
      </c>
      <c r="F63" s="147" t="s">
        <v>68</v>
      </c>
      <c r="G63" s="147" t="s">
        <v>68</v>
      </c>
      <c r="H63" s="42" t="s">
        <v>50</v>
      </c>
      <c r="I63" s="34">
        <v>84.3</v>
      </c>
      <c r="J63" s="34" t="s">
        <v>16</v>
      </c>
      <c r="K63" s="65" t="s">
        <v>68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30.75" customHeight="1">
      <c r="A64" s="87"/>
      <c r="B64" s="89"/>
      <c r="C64" s="146"/>
      <c r="D64" s="64"/>
      <c r="E64" s="148"/>
      <c r="F64" s="148"/>
      <c r="G64" s="148"/>
      <c r="H64" s="40" t="s">
        <v>28</v>
      </c>
      <c r="I64" s="31">
        <v>605</v>
      </c>
      <c r="J64" s="40" t="s">
        <v>16</v>
      </c>
      <c r="K64" s="66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6.5" customHeight="1">
      <c r="A65" s="87"/>
      <c r="B65" s="89"/>
      <c r="C65" s="97" t="s">
        <v>15</v>
      </c>
      <c r="D65" s="93">
        <f>(179500+73886.93)/1000</f>
        <v>253.38693000000001</v>
      </c>
      <c r="E65" s="142" t="s">
        <v>20</v>
      </c>
      <c r="F65" s="143"/>
      <c r="G65" s="144"/>
      <c r="H65" s="70" t="s">
        <v>28</v>
      </c>
      <c r="I65" s="70">
        <v>396</v>
      </c>
      <c r="J65" s="70" t="s">
        <v>16</v>
      </c>
      <c r="K65" s="74" t="s">
        <v>68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26.25" customHeight="1">
      <c r="A66" s="87"/>
      <c r="B66" s="89"/>
      <c r="C66" s="97"/>
      <c r="D66" s="93"/>
      <c r="E66" s="36" t="s">
        <v>54</v>
      </c>
      <c r="F66" s="27">
        <v>605</v>
      </c>
      <c r="G66" s="27" t="s">
        <v>24</v>
      </c>
      <c r="H66" s="70"/>
      <c r="I66" s="70"/>
      <c r="J66" s="70"/>
      <c r="K66" s="8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6.5" customHeight="1">
      <c r="A67" s="87"/>
      <c r="B67" s="89"/>
      <c r="C67" s="97"/>
      <c r="D67" s="93"/>
      <c r="E67" s="142" t="s">
        <v>21</v>
      </c>
      <c r="F67" s="143"/>
      <c r="G67" s="144"/>
      <c r="H67" s="70"/>
      <c r="I67" s="70"/>
      <c r="J67" s="70"/>
      <c r="K67" s="8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6.5" customHeight="1">
      <c r="A68" s="87"/>
      <c r="B68" s="89"/>
      <c r="C68" s="97"/>
      <c r="D68" s="93"/>
      <c r="E68" s="26" t="s">
        <v>19</v>
      </c>
      <c r="F68" s="27">
        <v>35</v>
      </c>
      <c r="G68" s="27" t="s">
        <v>24</v>
      </c>
      <c r="H68" s="70"/>
      <c r="I68" s="70"/>
      <c r="J68" s="70"/>
      <c r="K68" s="8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42" customHeight="1" thickBot="1">
      <c r="A69" s="87"/>
      <c r="B69" s="89"/>
      <c r="C69" s="97"/>
      <c r="D69" s="93"/>
      <c r="E69" s="36" t="s">
        <v>55</v>
      </c>
      <c r="F69" s="27">
        <v>84.3</v>
      </c>
      <c r="G69" s="27" t="s">
        <v>24</v>
      </c>
      <c r="H69" s="70"/>
      <c r="I69" s="70"/>
      <c r="J69" s="70"/>
      <c r="K69" s="8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4" customFormat="1" ht="17.25" customHeight="1">
      <c r="A70" s="134">
        <v>9</v>
      </c>
      <c r="B70" s="137" t="s">
        <v>9</v>
      </c>
      <c r="C70" s="131" t="s">
        <v>33</v>
      </c>
      <c r="D70" s="138">
        <f>(407840.27+6804)/1000</f>
        <v>414.64427000000001</v>
      </c>
      <c r="E70" s="139" t="s">
        <v>20</v>
      </c>
      <c r="F70" s="140"/>
      <c r="G70" s="141"/>
      <c r="H70" s="131" t="s">
        <v>28</v>
      </c>
      <c r="I70" s="131">
        <v>864</v>
      </c>
      <c r="J70" s="131" t="s">
        <v>16</v>
      </c>
      <c r="K70" s="132" t="s">
        <v>86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s="4" customFormat="1" ht="14.25" customHeight="1">
      <c r="A71" s="135"/>
      <c r="B71" s="123"/>
      <c r="C71" s="119"/>
      <c r="D71" s="125"/>
      <c r="E71" s="129" t="s">
        <v>56</v>
      </c>
      <c r="F71" s="119">
        <v>1200</v>
      </c>
      <c r="G71" s="119" t="s">
        <v>24</v>
      </c>
      <c r="H71" s="119"/>
      <c r="I71" s="119"/>
      <c r="J71" s="119"/>
      <c r="K71" s="8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4" customFormat="1" ht="23.25" customHeight="1">
      <c r="A72" s="135"/>
      <c r="B72" s="123"/>
      <c r="C72" s="119"/>
      <c r="D72" s="125"/>
      <c r="E72" s="133"/>
      <c r="F72" s="119"/>
      <c r="G72" s="119"/>
      <c r="H72" s="119"/>
      <c r="I72" s="119"/>
      <c r="J72" s="119"/>
      <c r="K72" s="8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s="4" customFormat="1" ht="20.25" hidden="1" customHeight="1">
      <c r="A73" s="135"/>
      <c r="B73" s="123"/>
      <c r="C73" s="119"/>
      <c r="D73" s="125"/>
      <c r="E73" s="130"/>
      <c r="F73" s="119"/>
      <c r="G73" s="119"/>
      <c r="H73" s="119"/>
      <c r="I73" s="119"/>
      <c r="J73" s="119"/>
      <c r="K73" s="8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4" customFormat="1" ht="10.5" customHeight="1">
      <c r="A74" s="135"/>
      <c r="B74" s="123"/>
      <c r="C74" s="119"/>
      <c r="D74" s="125"/>
      <c r="E74" s="83" t="s">
        <v>21</v>
      </c>
      <c r="F74" s="84"/>
      <c r="G74" s="85"/>
      <c r="H74" s="119" t="s">
        <v>34</v>
      </c>
      <c r="I74" s="119">
        <v>75.599999999999994</v>
      </c>
      <c r="J74" s="119" t="s">
        <v>24</v>
      </c>
      <c r="K74" s="8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s="4" customFormat="1" ht="9.75" customHeight="1">
      <c r="A75" s="135"/>
      <c r="B75" s="123"/>
      <c r="C75" s="119"/>
      <c r="D75" s="125"/>
      <c r="E75" s="129" t="s">
        <v>57</v>
      </c>
      <c r="F75" s="119">
        <v>57</v>
      </c>
      <c r="G75" s="119" t="s">
        <v>24</v>
      </c>
      <c r="H75" s="119"/>
      <c r="I75" s="119"/>
      <c r="J75" s="119"/>
      <c r="K75" s="8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s="4" customFormat="1" ht="8.25" customHeight="1">
      <c r="A76" s="135"/>
      <c r="B76" s="123"/>
      <c r="C76" s="119"/>
      <c r="D76" s="125"/>
      <c r="E76" s="130"/>
      <c r="F76" s="119"/>
      <c r="G76" s="119"/>
      <c r="H76" s="119"/>
      <c r="I76" s="119"/>
      <c r="J76" s="119"/>
      <c r="K76" s="8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s="4" customFormat="1" ht="12" customHeight="1">
      <c r="A77" s="135"/>
      <c r="B77" s="123"/>
      <c r="C77" s="123" t="s">
        <v>15</v>
      </c>
      <c r="D77" s="125"/>
      <c r="E77" s="83" t="s">
        <v>20</v>
      </c>
      <c r="F77" s="84"/>
      <c r="G77" s="85"/>
      <c r="H77" s="127" t="s">
        <v>68</v>
      </c>
      <c r="I77" s="127" t="s">
        <v>68</v>
      </c>
      <c r="J77" s="127" t="s">
        <v>68</v>
      </c>
      <c r="K77" s="128" t="s">
        <v>87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s="4" customFormat="1" ht="40.5" customHeight="1">
      <c r="A78" s="135"/>
      <c r="B78" s="123"/>
      <c r="C78" s="123"/>
      <c r="D78" s="125"/>
      <c r="E78" s="39" t="s">
        <v>56</v>
      </c>
      <c r="F78" s="33">
        <v>1200</v>
      </c>
      <c r="G78" s="33" t="s">
        <v>24</v>
      </c>
      <c r="H78" s="119"/>
      <c r="I78" s="119"/>
      <c r="J78" s="119"/>
      <c r="K78" s="10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s="4" customFormat="1" ht="18" customHeight="1">
      <c r="A79" s="135"/>
      <c r="B79" s="123"/>
      <c r="C79" s="123"/>
      <c r="D79" s="125"/>
      <c r="E79" s="39" t="s">
        <v>88</v>
      </c>
      <c r="F79" s="44">
        <v>864</v>
      </c>
      <c r="G79" s="44" t="s">
        <v>16</v>
      </c>
      <c r="H79" s="119"/>
      <c r="I79" s="119"/>
      <c r="J79" s="119"/>
      <c r="K79" s="10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4" customFormat="1" ht="13.5" customHeight="1">
      <c r="A80" s="135"/>
      <c r="B80" s="123"/>
      <c r="C80" s="123"/>
      <c r="D80" s="125"/>
      <c r="E80" s="83" t="s">
        <v>25</v>
      </c>
      <c r="F80" s="84"/>
      <c r="G80" s="85"/>
      <c r="H80" s="119"/>
      <c r="I80" s="119"/>
      <c r="J80" s="119"/>
      <c r="K80" s="12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s="4" customFormat="1" ht="14.25" customHeight="1">
      <c r="A81" s="135"/>
      <c r="B81" s="123"/>
      <c r="C81" s="123"/>
      <c r="D81" s="125"/>
      <c r="E81" s="37" t="s">
        <v>19</v>
      </c>
      <c r="F81" s="33">
        <v>75.599999999999994</v>
      </c>
      <c r="G81" s="33" t="s">
        <v>24</v>
      </c>
      <c r="H81" s="119"/>
      <c r="I81" s="119"/>
      <c r="J81" s="119"/>
      <c r="K81" s="10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4" customFormat="1" ht="27.75" customHeight="1">
      <c r="A82" s="135"/>
      <c r="B82" s="123"/>
      <c r="C82" s="123"/>
      <c r="D82" s="125"/>
      <c r="E82" s="39" t="s">
        <v>57</v>
      </c>
      <c r="F82" s="33">
        <v>57</v>
      </c>
      <c r="G82" s="33" t="s">
        <v>24</v>
      </c>
      <c r="H82" s="119"/>
      <c r="I82" s="119"/>
      <c r="J82" s="119"/>
      <c r="K82" s="10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s="4" customFormat="1" ht="12" customHeight="1">
      <c r="A83" s="135"/>
      <c r="B83" s="123"/>
      <c r="C83" s="123" t="s">
        <v>23</v>
      </c>
      <c r="D83" s="125">
        <v>0</v>
      </c>
      <c r="E83" s="83" t="s">
        <v>20</v>
      </c>
      <c r="F83" s="84"/>
      <c r="G83" s="85"/>
      <c r="H83" s="119" t="s">
        <v>28</v>
      </c>
      <c r="I83" s="119">
        <v>864</v>
      </c>
      <c r="J83" s="119" t="s">
        <v>16</v>
      </c>
      <c r="K83" s="8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s="4" customFormat="1" ht="38.25" customHeight="1">
      <c r="A84" s="135"/>
      <c r="B84" s="123"/>
      <c r="C84" s="123"/>
      <c r="D84" s="125"/>
      <c r="E84" s="39" t="s">
        <v>56</v>
      </c>
      <c r="F84" s="33">
        <v>1200</v>
      </c>
      <c r="G84" s="33" t="s">
        <v>24</v>
      </c>
      <c r="H84" s="119"/>
      <c r="I84" s="119"/>
      <c r="J84" s="119"/>
      <c r="K84" s="8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s="4" customFormat="1" ht="9.75" customHeight="1">
      <c r="A85" s="135"/>
      <c r="B85" s="123"/>
      <c r="C85" s="123"/>
      <c r="D85" s="125"/>
      <c r="E85" s="83" t="s">
        <v>21</v>
      </c>
      <c r="F85" s="84"/>
      <c r="G85" s="85"/>
      <c r="H85" s="119" t="s">
        <v>34</v>
      </c>
      <c r="I85" s="119">
        <v>75.599999999999994</v>
      </c>
      <c r="J85" s="119" t="s">
        <v>24</v>
      </c>
      <c r="K85" s="8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4" customFormat="1" ht="16.5" customHeight="1">
      <c r="A86" s="135"/>
      <c r="B86" s="123"/>
      <c r="C86" s="123"/>
      <c r="D86" s="125"/>
      <c r="E86" s="39" t="s">
        <v>57</v>
      </c>
      <c r="F86" s="33">
        <v>57</v>
      </c>
      <c r="G86" s="33" t="s">
        <v>24</v>
      </c>
      <c r="H86" s="119"/>
      <c r="I86" s="119"/>
      <c r="J86" s="119"/>
      <c r="K86" s="8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s="4" customFormat="1" ht="13.5" customHeight="1">
      <c r="A87" s="135"/>
      <c r="B87" s="123"/>
      <c r="C87" s="123" t="s">
        <v>23</v>
      </c>
      <c r="D87" s="125">
        <v>0</v>
      </c>
      <c r="E87" s="83" t="s">
        <v>20</v>
      </c>
      <c r="F87" s="84"/>
      <c r="G87" s="85"/>
      <c r="H87" s="119" t="s">
        <v>28</v>
      </c>
      <c r="I87" s="119">
        <v>864</v>
      </c>
      <c r="J87" s="119" t="s">
        <v>16</v>
      </c>
      <c r="K87" s="8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s="4" customFormat="1" ht="25.5" customHeight="1">
      <c r="A88" s="135"/>
      <c r="B88" s="123"/>
      <c r="C88" s="123"/>
      <c r="D88" s="125"/>
      <c r="E88" s="39" t="s">
        <v>56</v>
      </c>
      <c r="F88" s="33">
        <v>1200</v>
      </c>
      <c r="G88" s="33" t="s">
        <v>24</v>
      </c>
      <c r="H88" s="119"/>
      <c r="I88" s="119"/>
      <c r="J88" s="119"/>
      <c r="K88" s="8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s="4" customFormat="1" ht="17.25" customHeight="1">
      <c r="A89" s="135"/>
      <c r="B89" s="123"/>
      <c r="C89" s="123"/>
      <c r="D89" s="125"/>
      <c r="E89" s="83" t="s">
        <v>21</v>
      </c>
      <c r="F89" s="84"/>
      <c r="G89" s="85"/>
      <c r="H89" s="119" t="s">
        <v>34</v>
      </c>
      <c r="I89" s="119">
        <v>75.599999999999994</v>
      </c>
      <c r="J89" s="119" t="s">
        <v>24</v>
      </c>
      <c r="K89" s="8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4" customFormat="1" ht="12.75" customHeight="1">
      <c r="A90" s="135"/>
      <c r="B90" s="123"/>
      <c r="C90" s="123"/>
      <c r="D90" s="125"/>
      <c r="E90" s="39" t="s">
        <v>57</v>
      </c>
      <c r="F90" s="33">
        <v>57</v>
      </c>
      <c r="G90" s="33" t="s">
        <v>24</v>
      </c>
      <c r="H90" s="119"/>
      <c r="I90" s="119"/>
      <c r="J90" s="119"/>
      <c r="K90" s="8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4" customFormat="1" ht="18" customHeight="1">
      <c r="A91" s="135"/>
      <c r="B91" s="123"/>
      <c r="C91" s="123" t="s">
        <v>23</v>
      </c>
      <c r="D91" s="125">
        <v>0</v>
      </c>
      <c r="E91" s="83" t="s">
        <v>20</v>
      </c>
      <c r="F91" s="84"/>
      <c r="G91" s="85"/>
      <c r="H91" s="119" t="s">
        <v>28</v>
      </c>
      <c r="I91" s="119">
        <v>864</v>
      </c>
      <c r="J91" s="119" t="s">
        <v>16</v>
      </c>
      <c r="K91" s="8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s="4" customFormat="1" ht="26.25" customHeight="1">
      <c r="A92" s="135"/>
      <c r="B92" s="123"/>
      <c r="C92" s="123"/>
      <c r="D92" s="125"/>
      <c r="E92" s="39" t="s">
        <v>56</v>
      </c>
      <c r="F92" s="33">
        <v>1200</v>
      </c>
      <c r="G92" s="33" t="s">
        <v>24</v>
      </c>
      <c r="H92" s="119"/>
      <c r="I92" s="119"/>
      <c r="J92" s="119"/>
      <c r="K92" s="8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s="4" customFormat="1" ht="12.75" customHeight="1">
      <c r="A93" s="135"/>
      <c r="B93" s="123"/>
      <c r="C93" s="123"/>
      <c r="D93" s="125"/>
      <c r="E93" s="83" t="s">
        <v>21</v>
      </c>
      <c r="F93" s="84"/>
      <c r="G93" s="85"/>
      <c r="H93" s="119" t="s">
        <v>34</v>
      </c>
      <c r="I93" s="119">
        <v>75.599999999999994</v>
      </c>
      <c r="J93" s="119" t="s">
        <v>24</v>
      </c>
      <c r="K93" s="8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s="4" customFormat="1" ht="18" customHeight="1" thickBot="1">
      <c r="A94" s="136"/>
      <c r="B94" s="124"/>
      <c r="C94" s="124"/>
      <c r="D94" s="126"/>
      <c r="E94" s="35" t="s">
        <v>57</v>
      </c>
      <c r="F94" s="7">
        <v>57</v>
      </c>
      <c r="G94" s="7" t="s">
        <v>24</v>
      </c>
      <c r="H94" s="120"/>
      <c r="I94" s="120"/>
      <c r="J94" s="120"/>
      <c r="K94" s="8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s="8" customFormat="1" ht="15" customHeight="1">
      <c r="A95" s="60">
        <v>10</v>
      </c>
      <c r="B95" s="121" t="s">
        <v>35</v>
      </c>
      <c r="C95" s="57" t="s">
        <v>84</v>
      </c>
      <c r="D95" s="77">
        <f>(370112.06+200000+2433)/1000</f>
        <v>572.54506000000003</v>
      </c>
      <c r="E95" s="122" t="s">
        <v>20</v>
      </c>
      <c r="F95" s="122"/>
      <c r="G95" s="122"/>
      <c r="H95" s="68" t="s">
        <v>27</v>
      </c>
      <c r="I95" s="68">
        <v>42.9</v>
      </c>
      <c r="J95" s="68" t="s">
        <v>24</v>
      </c>
      <c r="K95" s="55" t="s">
        <v>85</v>
      </c>
    </row>
    <row r="96" spans="1:26" s="8" customFormat="1" ht="24.75" customHeight="1">
      <c r="A96" s="104"/>
      <c r="B96" s="97"/>
      <c r="C96" s="97"/>
      <c r="D96" s="78"/>
      <c r="E96" s="37" t="s">
        <v>38</v>
      </c>
      <c r="F96" s="33">
        <v>1304</v>
      </c>
      <c r="G96" s="33" t="s">
        <v>24</v>
      </c>
      <c r="H96" s="69"/>
      <c r="I96" s="69"/>
      <c r="J96" s="69"/>
      <c r="K96" s="80"/>
    </row>
    <row r="97" spans="1:26" s="8" customFormat="1" ht="15" customHeight="1">
      <c r="A97" s="104"/>
      <c r="B97" s="97"/>
      <c r="C97" s="97"/>
      <c r="D97" s="58"/>
      <c r="E97" s="67" t="s">
        <v>21</v>
      </c>
      <c r="F97" s="67"/>
      <c r="G97" s="67"/>
      <c r="H97" s="69"/>
      <c r="I97" s="69"/>
      <c r="J97" s="69"/>
      <c r="K97" s="80"/>
    </row>
    <row r="98" spans="1:26" s="8" customFormat="1" ht="15" customHeight="1">
      <c r="A98" s="104"/>
      <c r="B98" s="97"/>
      <c r="C98" s="97"/>
      <c r="D98" s="58"/>
      <c r="E98" s="37" t="s">
        <v>37</v>
      </c>
      <c r="F98" s="33">
        <v>19.899999999999999</v>
      </c>
      <c r="G98" s="33" t="s">
        <v>24</v>
      </c>
      <c r="H98" s="69"/>
      <c r="I98" s="69"/>
      <c r="J98" s="69"/>
      <c r="K98" s="80"/>
    </row>
    <row r="99" spans="1:26" s="8" customFormat="1" ht="15" customHeight="1">
      <c r="A99" s="104"/>
      <c r="B99" s="97"/>
      <c r="C99" s="97"/>
      <c r="D99" s="58"/>
      <c r="E99" s="67" t="s">
        <v>18</v>
      </c>
      <c r="F99" s="67"/>
      <c r="G99" s="67"/>
      <c r="H99" s="69"/>
      <c r="I99" s="69"/>
      <c r="J99" s="69"/>
      <c r="K99" s="80"/>
    </row>
    <row r="100" spans="1:26" s="8" customFormat="1" ht="15" customHeight="1">
      <c r="A100" s="104"/>
      <c r="B100" s="97"/>
      <c r="C100" s="97"/>
      <c r="D100" s="58"/>
      <c r="E100" s="37" t="s">
        <v>37</v>
      </c>
      <c r="F100" s="33">
        <v>28.9</v>
      </c>
      <c r="G100" s="33" t="s">
        <v>24</v>
      </c>
      <c r="H100" s="69"/>
      <c r="I100" s="69"/>
      <c r="J100" s="69"/>
      <c r="K100" s="80"/>
    </row>
    <row r="101" spans="1:26" s="8" customFormat="1" ht="17.25" customHeight="1">
      <c r="A101" s="104"/>
      <c r="B101" s="97"/>
      <c r="C101" s="97"/>
      <c r="D101" s="58"/>
      <c r="E101" s="67" t="s">
        <v>39</v>
      </c>
      <c r="F101" s="67"/>
      <c r="G101" s="67"/>
      <c r="H101" s="69"/>
      <c r="I101" s="69"/>
      <c r="J101" s="69"/>
      <c r="K101" s="80"/>
    </row>
    <row r="102" spans="1:26" s="8" customFormat="1" ht="13.5" customHeight="1">
      <c r="A102" s="104"/>
      <c r="B102" s="97"/>
      <c r="C102" s="97"/>
      <c r="D102" s="58"/>
      <c r="E102" s="37" t="s">
        <v>37</v>
      </c>
      <c r="F102" s="33">
        <v>16.2</v>
      </c>
      <c r="G102" s="33" t="s">
        <v>24</v>
      </c>
      <c r="H102" s="69"/>
      <c r="I102" s="69"/>
      <c r="J102" s="69"/>
      <c r="K102" s="80"/>
    </row>
    <row r="103" spans="1:26" s="8" customFormat="1" ht="11.25" customHeight="1">
      <c r="A103" s="104"/>
      <c r="B103" s="97"/>
      <c r="C103" s="97" t="s">
        <v>22</v>
      </c>
      <c r="D103" s="93">
        <f>(401587.31+408960.5+230000)/1000</f>
        <v>1040.54781</v>
      </c>
      <c r="E103" s="67" t="s">
        <v>20</v>
      </c>
      <c r="F103" s="67"/>
      <c r="G103" s="67"/>
      <c r="H103" s="103" t="s">
        <v>68</v>
      </c>
      <c r="I103" s="103" t="s">
        <v>68</v>
      </c>
      <c r="J103" s="103" t="s">
        <v>68</v>
      </c>
      <c r="K103" s="74" t="s">
        <v>68</v>
      </c>
    </row>
    <row r="104" spans="1:26" s="8" customFormat="1" ht="27" customHeight="1">
      <c r="A104" s="104"/>
      <c r="B104" s="97"/>
      <c r="C104" s="97"/>
      <c r="D104" s="93"/>
      <c r="E104" s="39" t="s">
        <v>58</v>
      </c>
      <c r="F104" s="33">
        <v>911</v>
      </c>
      <c r="G104" s="33" t="s">
        <v>24</v>
      </c>
      <c r="H104" s="70"/>
      <c r="I104" s="70"/>
      <c r="J104" s="70"/>
      <c r="K104" s="80"/>
    </row>
    <row r="105" spans="1:26" s="8" customFormat="1" ht="11.25" customHeight="1">
      <c r="A105" s="104"/>
      <c r="B105" s="97"/>
      <c r="C105" s="97"/>
      <c r="D105" s="93"/>
      <c r="E105" s="67" t="s">
        <v>21</v>
      </c>
      <c r="F105" s="67"/>
      <c r="G105" s="67"/>
      <c r="H105" s="70"/>
      <c r="I105" s="70"/>
      <c r="J105" s="70"/>
      <c r="K105" s="80"/>
    </row>
    <row r="106" spans="1:26" s="8" customFormat="1" ht="11.25" customHeight="1">
      <c r="A106" s="104"/>
      <c r="B106" s="97"/>
      <c r="C106" s="97"/>
      <c r="D106" s="93"/>
      <c r="E106" s="37" t="s">
        <v>37</v>
      </c>
      <c r="F106" s="33">
        <v>15.2</v>
      </c>
      <c r="G106" s="33" t="s">
        <v>24</v>
      </c>
      <c r="H106" s="70"/>
      <c r="I106" s="70"/>
      <c r="J106" s="70"/>
      <c r="K106" s="80"/>
    </row>
    <row r="107" spans="1:26" s="8" customFormat="1" ht="11.25" customHeight="1">
      <c r="A107" s="104"/>
      <c r="B107" s="97"/>
      <c r="C107" s="97"/>
      <c r="D107" s="93"/>
      <c r="E107" s="67" t="s">
        <v>18</v>
      </c>
      <c r="F107" s="67"/>
      <c r="G107" s="67"/>
      <c r="H107" s="70"/>
      <c r="I107" s="70"/>
      <c r="J107" s="70"/>
      <c r="K107" s="80"/>
    </row>
    <row r="108" spans="1:26" s="8" customFormat="1" ht="11.25" customHeight="1">
      <c r="A108" s="104"/>
      <c r="B108" s="97"/>
      <c r="C108" s="97"/>
      <c r="D108" s="93"/>
      <c r="E108" s="37" t="s">
        <v>37</v>
      </c>
      <c r="F108" s="33">
        <v>42.9</v>
      </c>
      <c r="G108" s="33" t="s">
        <v>16</v>
      </c>
      <c r="H108" s="70"/>
      <c r="I108" s="70"/>
      <c r="J108" s="70"/>
      <c r="K108" s="80"/>
    </row>
    <row r="109" spans="1:26" s="8" customFormat="1" ht="31.5" customHeight="1">
      <c r="A109" s="104"/>
      <c r="B109" s="97"/>
      <c r="C109" s="27" t="s">
        <v>40</v>
      </c>
      <c r="D109" s="51" t="s">
        <v>68</v>
      </c>
      <c r="E109" s="51" t="s">
        <v>68</v>
      </c>
      <c r="F109" s="51" t="s">
        <v>68</v>
      </c>
      <c r="G109" s="51" t="s">
        <v>68</v>
      </c>
      <c r="H109" s="27" t="s">
        <v>27</v>
      </c>
      <c r="I109" s="27">
        <v>42.9</v>
      </c>
      <c r="J109" s="27" t="s">
        <v>16</v>
      </c>
      <c r="K109" s="52" t="s">
        <v>68</v>
      </c>
    </row>
    <row r="110" spans="1:26" s="4" customFormat="1" ht="31.5" customHeight="1" thickBot="1">
      <c r="A110" s="105"/>
      <c r="B110" s="118"/>
      <c r="C110" s="32" t="s">
        <v>40</v>
      </c>
      <c r="D110" s="53" t="s">
        <v>68</v>
      </c>
      <c r="E110" s="53" t="s">
        <v>68</v>
      </c>
      <c r="F110" s="53" t="s">
        <v>68</v>
      </c>
      <c r="G110" s="53" t="s">
        <v>68</v>
      </c>
      <c r="H110" s="32" t="s">
        <v>27</v>
      </c>
      <c r="I110" s="32">
        <v>42.9</v>
      </c>
      <c r="J110" s="32" t="s">
        <v>16</v>
      </c>
      <c r="K110" s="54" t="s">
        <v>68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s="4" customFormat="1" ht="25.5" customHeight="1">
      <c r="A111" s="113">
        <v>11</v>
      </c>
      <c r="B111" s="114" t="s">
        <v>41</v>
      </c>
      <c r="C111" s="108" t="s">
        <v>36</v>
      </c>
      <c r="D111" s="115">
        <f>(308279.81)/1000</f>
        <v>308.27981</v>
      </c>
      <c r="E111" s="116" t="s">
        <v>59</v>
      </c>
      <c r="F111" s="116"/>
      <c r="G111" s="116"/>
      <c r="H111" s="117" t="s">
        <v>68</v>
      </c>
      <c r="I111" s="117" t="s">
        <v>68</v>
      </c>
      <c r="J111" s="117" t="s">
        <v>68</v>
      </c>
      <c r="K111" s="117" t="s">
        <v>68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4" customFormat="1" ht="21" customHeight="1">
      <c r="A112" s="113"/>
      <c r="B112" s="104"/>
      <c r="C112" s="97"/>
      <c r="D112" s="93"/>
      <c r="E112" s="36" t="s">
        <v>61</v>
      </c>
      <c r="F112" s="27">
        <v>766</v>
      </c>
      <c r="G112" s="27" t="s">
        <v>16</v>
      </c>
      <c r="H112" s="70"/>
      <c r="I112" s="70"/>
      <c r="J112" s="70"/>
      <c r="K112" s="7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s="4" customFormat="1" ht="17.25" customHeight="1">
      <c r="A113" s="113"/>
      <c r="B113" s="104"/>
      <c r="C113" s="97"/>
      <c r="D113" s="93"/>
      <c r="E113" s="79" t="s">
        <v>21</v>
      </c>
      <c r="F113" s="79"/>
      <c r="G113" s="79"/>
      <c r="H113" s="70"/>
      <c r="I113" s="70"/>
      <c r="J113" s="70"/>
      <c r="K113" s="7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s="4" customFormat="1">
      <c r="A114" s="113"/>
      <c r="B114" s="104"/>
      <c r="C114" s="97"/>
      <c r="D114" s="93"/>
      <c r="E114" s="36" t="s">
        <v>17</v>
      </c>
      <c r="F114" s="27">
        <v>64</v>
      </c>
      <c r="G114" s="27" t="s">
        <v>24</v>
      </c>
      <c r="H114" s="70"/>
      <c r="I114" s="70"/>
      <c r="J114" s="70"/>
      <c r="K114" s="7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s="4" customFormat="1">
      <c r="A115" s="113"/>
      <c r="B115" s="104"/>
      <c r="C115" s="97" t="s">
        <v>15</v>
      </c>
      <c r="D115" s="93">
        <f>956450.76/1000</f>
        <v>956.45076000000006</v>
      </c>
      <c r="E115" s="67" t="s">
        <v>20</v>
      </c>
      <c r="F115" s="67"/>
      <c r="G115" s="67"/>
      <c r="H115" s="103" t="s">
        <v>68</v>
      </c>
      <c r="I115" s="103" t="s">
        <v>68</v>
      </c>
      <c r="J115" s="103" t="s">
        <v>68</v>
      </c>
      <c r="K115" s="90" t="s">
        <v>93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s="4" customFormat="1" ht="15" customHeight="1">
      <c r="A116" s="113"/>
      <c r="B116" s="104"/>
      <c r="C116" s="97"/>
      <c r="D116" s="93"/>
      <c r="E116" s="39" t="s">
        <v>60</v>
      </c>
      <c r="F116" s="33">
        <v>766</v>
      </c>
      <c r="G116" s="33" t="s">
        <v>24</v>
      </c>
      <c r="H116" s="70"/>
      <c r="I116" s="70"/>
      <c r="J116" s="70"/>
      <c r="K116" s="8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s="4" customFormat="1" ht="25.5">
      <c r="A117" s="113"/>
      <c r="B117" s="104"/>
      <c r="C117" s="97"/>
      <c r="D117" s="93"/>
      <c r="E117" s="26" t="s">
        <v>42</v>
      </c>
      <c r="F117" s="27">
        <v>77000</v>
      </c>
      <c r="G117" s="27" t="s">
        <v>16</v>
      </c>
      <c r="H117" s="70"/>
      <c r="I117" s="70"/>
      <c r="J117" s="70"/>
      <c r="K117" s="8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s="4" customFormat="1">
      <c r="A118" s="113"/>
      <c r="B118" s="104"/>
      <c r="C118" s="97"/>
      <c r="D118" s="93"/>
      <c r="E118" s="67" t="s">
        <v>21</v>
      </c>
      <c r="F118" s="67"/>
      <c r="G118" s="67"/>
      <c r="H118" s="70"/>
      <c r="I118" s="70"/>
      <c r="J118" s="70"/>
      <c r="K118" s="8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s="4" customFormat="1">
      <c r="A119" s="113"/>
      <c r="B119" s="104"/>
      <c r="C119" s="97"/>
      <c r="D119" s="93"/>
      <c r="E119" s="39" t="s">
        <v>17</v>
      </c>
      <c r="F119" s="33">
        <v>64</v>
      </c>
      <c r="G119" s="33" t="s">
        <v>24</v>
      </c>
      <c r="H119" s="70"/>
      <c r="I119" s="70"/>
      <c r="J119" s="70"/>
      <c r="K119" s="8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4" customFormat="1" ht="14.25" customHeight="1">
      <c r="A120" s="113"/>
      <c r="B120" s="104"/>
      <c r="C120" s="97" t="s">
        <v>40</v>
      </c>
      <c r="D120" s="72" t="s">
        <v>68</v>
      </c>
      <c r="E120" s="72" t="s">
        <v>68</v>
      </c>
      <c r="F120" s="72" t="s">
        <v>68</v>
      </c>
      <c r="G120" s="72" t="s">
        <v>68</v>
      </c>
      <c r="H120" s="27" t="s">
        <v>32</v>
      </c>
      <c r="I120" s="27">
        <v>64</v>
      </c>
      <c r="J120" s="27" t="s">
        <v>16</v>
      </c>
      <c r="K120" s="74" t="s">
        <v>68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s="4" customFormat="1" ht="13.5" thickBot="1">
      <c r="A121" s="113"/>
      <c r="B121" s="105"/>
      <c r="C121" s="118"/>
      <c r="D121" s="73"/>
      <c r="E121" s="73"/>
      <c r="F121" s="73"/>
      <c r="G121" s="73"/>
      <c r="H121" s="32" t="s">
        <v>28</v>
      </c>
      <c r="I121" s="32">
        <v>766</v>
      </c>
      <c r="J121" s="32" t="s">
        <v>24</v>
      </c>
      <c r="K121" s="7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s="4" customFormat="1" ht="40.5" customHeight="1">
      <c r="A122" s="60">
        <v>12</v>
      </c>
      <c r="B122" s="106" t="s">
        <v>43</v>
      </c>
      <c r="C122" s="108" t="s">
        <v>36</v>
      </c>
      <c r="D122" s="109">
        <f>(307665.41+756)/1000</f>
        <v>308.42140999999998</v>
      </c>
      <c r="E122" s="110" t="s">
        <v>20</v>
      </c>
      <c r="F122" s="110"/>
      <c r="G122" s="110"/>
      <c r="H122" s="99" t="s">
        <v>28</v>
      </c>
      <c r="I122" s="99">
        <v>600</v>
      </c>
      <c r="J122" s="99" t="s">
        <v>24</v>
      </c>
      <c r="K122" s="48" t="s">
        <v>95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s="4" customFormat="1" ht="27.75" customHeight="1">
      <c r="A123" s="104"/>
      <c r="B123" s="89"/>
      <c r="C123" s="97"/>
      <c r="D123" s="93"/>
      <c r="E123" s="37" t="s">
        <v>44</v>
      </c>
      <c r="F123" s="33">
        <v>474</v>
      </c>
      <c r="G123" s="33" t="s">
        <v>24</v>
      </c>
      <c r="H123" s="70"/>
      <c r="I123" s="70"/>
      <c r="J123" s="70"/>
      <c r="K123" s="48" t="s">
        <v>94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s="4" customFormat="1" ht="38.25">
      <c r="A124" s="104"/>
      <c r="B124" s="89"/>
      <c r="C124" s="97"/>
      <c r="D124" s="93"/>
      <c r="E124" s="39" t="s">
        <v>65</v>
      </c>
      <c r="F124" s="33">
        <v>312830</v>
      </c>
      <c r="G124" s="33" t="s">
        <v>24</v>
      </c>
      <c r="H124" s="70"/>
      <c r="I124" s="70"/>
      <c r="J124" s="70"/>
      <c r="K124" s="153" t="s">
        <v>96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s="4" customFormat="1" ht="25.5">
      <c r="A125" s="104"/>
      <c r="B125" s="89"/>
      <c r="C125" s="97"/>
      <c r="D125" s="93"/>
      <c r="E125" s="49" t="s">
        <v>62</v>
      </c>
      <c r="F125" s="33">
        <v>1782</v>
      </c>
      <c r="G125" s="33" t="s">
        <v>24</v>
      </c>
      <c r="H125" s="70"/>
      <c r="I125" s="70"/>
      <c r="J125" s="70"/>
      <c r="K125" s="186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s="4" customFormat="1" ht="13.5" customHeight="1">
      <c r="A126" s="104"/>
      <c r="B126" s="89"/>
      <c r="C126" s="97"/>
      <c r="D126" s="93"/>
      <c r="E126" s="67" t="s">
        <v>21</v>
      </c>
      <c r="F126" s="67"/>
      <c r="G126" s="67"/>
      <c r="H126" s="70" t="s">
        <v>32</v>
      </c>
      <c r="I126" s="70">
        <v>23</v>
      </c>
      <c r="J126" s="70" t="s">
        <v>24</v>
      </c>
      <c r="K126" s="186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s="4" customFormat="1" ht="38.25">
      <c r="A127" s="104"/>
      <c r="B127" s="89"/>
      <c r="C127" s="97"/>
      <c r="D127" s="93"/>
      <c r="E127" s="39" t="s">
        <v>63</v>
      </c>
      <c r="F127" s="33">
        <v>79.8</v>
      </c>
      <c r="G127" s="33" t="s">
        <v>24</v>
      </c>
      <c r="H127" s="70"/>
      <c r="I127" s="70"/>
      <c r="J127" s="70"/>
      <c r="K127" s="66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s="4" customFormat="1" ht="12.75" customHeight="1">
      <c r="A128" s="104"/>
      <c r="B128" s="89"/>
      <c r="C128" s="70" t="s">
        <v>40</v>
      </c>
      <c r="D128" s="112">
        <f>1612.26/1000</f>
        <v>1.61226</v>
      </c>
      <c r="E128" s="67" t="s">
        <v>20</v>
      </c>
      <c r="F128" s="67"/>
      <c r="G128" s="67"/>
      <c r="H128" s="70" t="s">
        <v>32</v>
      </c>
      <c r="I128" s="70">
        <v>23</v>
      </c>
      <c r="J128" s="95" t="s">
        <v>16</v>
      </c>
      <c r="K128" s="74" t="s">
        <v>68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s="4" customFormat="1" ht="25.5">
      <c r="A129" s="104"/>
      <c r="B129" s="89"/>
      <c r="C129" s="70"/>
      <c r="D129" s="112"/>
      <c r="E129" s="36" t="s">
        <v>62</v>
      </c>
      <c r="F129" s="27">
        <v>1492</v>
      </c>
      <c r="G129" s="38" t="s">
        <v>24</v>
      </c>
      <c r="H129" s="69"/>
      <c r="I129" s="69"/>
      <c r="J129" s="69"/>
      <c r="K129" s="8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s="4" customFormat="1">
      <c r="A130" s="104"/>
      <c r="B130" s="89"/>
      <c r="C130" s="70"/>
      <c r="D130" s="112"/>
      <c r="E130" s="67" t="s">
        <v>21</v>
      </c>
      <c r="F130" s="67"/>
      <c r="G130" s="67"/>
      <c r="H130" s="70" t="s">
        <v>28</v>
      </c>
      <c r="I130" s="70">
        <v>600</v>
      </c>
      <c r="J130" s="95" t="s">
        <v>64</v>
      </c>
      <c r="K130" s="8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s="4" customFormat="1" ht="13.5" thickBot="1">
      <c r="A131" s="105"/>
      <c r="B131" s="107"/>
      <c r="C131" s="111"/>
      <c r="D131" s="73"/>
      <c r="E131" s="43" t="s">
        <v>37</v>
      </c>
      <c r="F131" s="32">
        <v>26.4</v>
      </c>
      <c r="G131" s="41" t="s">
        <v>16</v>
      </c>
      <c r="H131" s="71"/>
      <c r="I131" s="71"/>
      <c r="J131" s="71"/>
      <c r="K131" s="7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s="4" customFormat="1">
      <c r="A132" s="5"/>
      <c r="D132" s="2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s="4" customFormat="1">
      <c r="A133" s="5"/>
      <c r="D133" s="2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s="4" customFormat="1">
      <c r="A134" s="5"/>
      <c r="B134" s="22"/>
      <c r="C134" s="23"/>
      <c r="D134" s="24"/>
      <c r="E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s="4" customFormat="1">
      <c r="A135" s="5"/>
      <c r="D135" s="2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s="4" customFormat="1">
      <c r="A136" s="5"/>
      <c r="D136" s="2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s="4" customFormat="1">
      <c r="A137" s="5"/>
      <c r="D137" s="2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s="4" customFormat="1">
      <c r="A138" s="5"/>
      <c r="D138" s="2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s="4" customFormat="1">
      <c r="A139" s="5"/>
      <c r="D139" s="2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s="4" customFormat="1">
      <c r="A140" s="5"/>
      <c r="D140" s="2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4" customFormat="1">
      <c r="A141" s="5"/>
      <c r="D141" s="2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s="4" customFormat="1">
      <c r="A142" s="5"/>
      <c r="D142" s="2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s="4" customFormat="1">
      <c r="A143" s="5"/>
      <c r="D143" s="2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s="4" customFormat="1">
      <c r="A144" s="5"/>
      <c r="D144" s="2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s="4" customFormat="1">
      <c r="A145" s="5"/>
      <c r="D145" s="2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s="4" customFormat="1">
      <c r="A146" s="5"/>
      <c r="D146" s="2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s="4" customFormat="1">
      <c r="A147" s="5"/>
      <c r="D147" s="2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s="4" customFormat="1">
      <c r="A148" s="5"/>
      <c r="D148" s="2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s="4" customFormat="1">
      <c r="A149" s="5"/>
      <c r="D149" s="2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s="4" customFormat="1">
      <c r="A150" s="5"/>
      <c r="D150" s="2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s="4" customFormat="1">
      <c r="A151" s="5"/>
      <c r="D151" s="2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s="4" customFormat="1">
      <c r="A152" s="5"/>
      <c r="D152" s="2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s="4" customFormat="1">
      <c r="A153" s="5"/>
      <c r="D153" s="2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s="4" customFormat="1">
      <c r="A154" s="5"/>
      <c r="D154" s="2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s="4" customFormat="1">
      <c r="A155" s="5"/>
      <c r="D155" s="2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s="4" customFormat="1">
      <c r="A156" s="5"/>
      <c r="D156" s="2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s="4" customFormat="1">
      <c r="A157" s="5"/>
      <c r="D157" s="2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s="4" customFormat="1">
      <c r="A158" s="5"/>
      <c r="D158" s="2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s="4" customFormat="1">
      <c r="A159" s="5"/>
      <c r="D159" s="2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s="4" customFormat="1">
      <c r="A160" s="5"/>
      <c r="D160" s="2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s="4" customFormat="1">
      <c r="A161" s="5"/>
      <c r="D161" s="2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s="4" customFormat="1">
      <c r="A162" s="5"/>
      <c r="D162" s="2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s="4" customFormat="1">
      <c r="A163" s="5"/>
      <c r="D163" s="2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s="4" customFormat="1">
      <c r="A164" s="5"/>
      <c r="D164" s="2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s="4" customFormat="1">
      <c r="A165" s="5"/>
      <c r="D165" s="2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s="4" customFormat="1">
      <c r="A166" s="5"/>
      <c r="D166" s="2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s="4" customFormat="1">
      <c r="A167" s="5"/>
      <c r="D167" s="2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s="4" customFormat="1">
      <c r="A168" s="5"/>
      <c r="D168" s="2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s="4" customFormat="1">
      <c r="A169" s="5"/>
      <c r="D169" s="2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s="4" customFormat="1">
      <c r="A170" s="5"/>
      <c r="D170" s="2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s="4" customFormat="1">
      <c r="A171" s="5"/>
      <c r="D171" s="2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s="4" customFormat="1">
      <c r="A172" s="5"/>
      <c r="D172" s="2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s="4" customFormat="1">
      <c r="A173" s="5"/>
      <c r="D173" s="2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s="4" customFormat="1">
      <c r="A174" s="5"/>
      <c r="D174" s="2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s="4" customFormat="1">
      <c r="A175" s="5"/>
      <c r="D175" s="2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s="4" customFormat="1">
      <c r="A176" s="5"/>
      <c r="D176" s="2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s="4" customFormat="1">
      <c r="A177" s="5"/>
      <c r="D177" s="2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s="4" customFormat="1">
      <c r="A178" s="5"/>
      <c r="D178" s="2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s="4" customFormat="1">
      <c r="A179" s="5"/>
      <c r="D179" s="2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s="4" customFormat="1">
      <c r="A180" s="5"/>
      <c r="D180" s="2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s="4" customFormat="1">
      <c r="A181" s="5"/>
      <c r="D181" s="2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s="4" customFormat="1">
      <c r="A182" s="5"/>
      <c r="D182" s="2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s="4" customFormat="1">
      <c r="A183" s="5"/>
      <c r="D183" s="2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s="4" customFormat="1">
      <c r="A184" s="5"/>
      <c r="D184" s="2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s="4" customFormat="1">
      <c r="A185" s="5"/>
      <c r="D185" s="2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s="4" customFormat="1">
      <c r="A186" s="5"/>
      <c r="D186" s="2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s="4" customFormat="1">
      <c r="A187" s="5"/>
      <c r="D187" s="2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s="4" customFormat="1">
      <c r="A188" s="5"/>
      <c r="D188" s="2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4" customFormat="1">
      <c r="A189" s="5"/>
      <c r="D189" s="2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s="4" customFormat="1">
      <c r="A190" s="5"/>
      <c r="D190" s="2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s="4" customFormat="1">
      <c r="A191" s="5"/>
      <c r="D191" s="2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s="4" customFormat="1">
      <c r="A192" s="5"/>
      <c r="D192" s="2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s="4" customFormat="1">
      <c r="A193" s="5"/>
      <c r="D193" s="2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s="4" customFormat="1">
      <c r="A194" s="5"/>
      <c r="D194" s="2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s="4" customFormat="1">
      <c r="A195" s="5"/>
      <c r="D195" s="2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s="4" customFormat="1">
      <c r="A196" s="5"/>
      <c r="D196" s="2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s="4" customFormat="1">
      <c r="A197" s="5"/>
      <c r="D197" s="2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s="4" customFormat="1">
      <c r="A198" s="5"/>
      <c r="D198" s="2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s="4" customFormat="1">
      <c r="A199" s="5"/>
      <c r="D199" s="2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s="4" customFormat="1">
      <c r="A200" s="5"/>
      <c r="D200" s="2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s="4" customFormat="1">
      <c r="A201" s="5"/>
      <c r="D201" s="2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s="4" customFormat="1">
      <c r="A202" s="5"/>
      <c r="D202" s="2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s="4" customFormat="1">
      <c r="A203" s="5"/>
      <c r="D203" s="2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s="4" customFormat="1">
      <c r="A204" s="5"/>
      <c r="D204" s="2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s="4" customFormat="1">
      <c r="A205" s="5"/>
      <c r="D205" s="2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s="4" customFormat="1">
      <c r="A206" s="5"/>
      <c r="D206" s="2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s="4" customFormat="1">
      <c r="A207" s="5"/>
      <c r="D207" s="2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s="4" customFormat="1">
      <c r="A208" s="5"/>
      <c r="D208" s="2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s="4" customFormat="1">
      <c r="A209" s="5"/>
      <c r="D209" s="2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s="4" customFormat="1">
      <c r="A210" s="5"/>
      <c r="D210" s="2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s="4" customFormat="1">
      <c r="A211" s="5"/>
      <c r="D211" s="2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s="4" customFormat="1">
      <c r="A212" s="5"/>
      <c r="D212" s="2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s="4" customFormat="1">
      <c r="A213" s="5"/>
      <c r="D213" s="2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s="4" customFormat="1">
      <c r="A214" s="5"/>
      <c r="D214" s="2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s="4" customFormat="1">
      <c r="A215" s="5"/>
      <c r="D215" s="2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s="4" customFormat="1">
      <c r="A216" s="5"/>
      <c r="D216" s="2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s="4" customFormat="1">
      <c r="A217" s="5"/>
      <c r="D217" s="2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s="4" customFormat="1">
      <c r="A218" s="5"/>
      <c r="D218" s="2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s="4" customFormat="1">
      <c r="A219" s="5"/>
      <c r="D219" s="2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s="4" customFormat="1">
      <c r="A220" s="5"/>
      <c r="D220" s="2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s="4" customFormat="1">
      <c r="A221" s="5"/>
      <c r="D221" s="2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4" customFormat="1">
      <c r="A222" s="5"/>
      <c r="D222" s="2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4" customFormat="1">
      <c r="A223" s="5"/>
      <c r="D223" s="2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s="4" customFormat="1">
      <c r="A224" s="5"/>
      <c r="D224" s="2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s="4" customFormat="1">
      <c r="A225" s="5"/>
      <c r="D225" s="2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s="4" customFormat="1">
      <c r="A226" s="5"/>
      <c r="D226" s="2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s="4" customFormat="1">
      <c r="A227" s="5"/>
      <c r="D227" s="2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s="4" customFormat="1">
      <c r="A228" s="5"/>
      <c r="D228" s="2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s="4" customFormat="1">
      <c r="A229" s="5"/>
      <c r="D229" s="2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s="4" customFormat="1">
      <c r="A230" s="5"/>
      <c r="D230" s="2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s="4" customFormat="1">
      <c r="A231" s="5"/>
      <c r="D231" s="2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s="4" customFormat="1">
      <c r="A232" s="5"/>
      <c r="D232" s="2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s="4" customFormat="1">
      <c r="A233" s="5"/>
      <c r="D233" s="2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s="4" customFormat="1">
      <c r="A234" s="5"/>
      <c r="D234" s="2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s="4" customFormat="1">
      <c r="A235" s="5"/>
      <c r="D235" s="2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s="4" customFormat="1">
      <c r="A236" s="5"/>
      <c r="D236" s="2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s="4" customFormat="1">
      <c r="A237" s="5"/>
      <c r="D237" s="2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s="4" customFormat="1">
      <c r="A238" s="5"/>
      <c r="D238" s="2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s="4" customFormat="1">
      <c r="A239" s="5"/>
      <c r="D239" s="2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s="4" customFormat="1">
      <c r="A240" s="5"/>
      <c r="D240" s="2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s="4" customFormat="1">
      <c r="A241" s="5"/>
      <c r="D241" s="2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s="4" customFormat="1">
      <c r="A242" s="5"/>
      <c r="D242" s="2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s="4" customFormat="1">
      <c r="A243" s="5"/>
      <c r="D243" s="2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s="4" customFormat="1">
      <c r="A244" s="5"/>
      <c r="D244" s="2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s="4" customFormat="1">
      <c r="A245" s="5"/>
      <c r="D245" s="2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s="4" customFormat="1">
      <c r="A246" s="5"/>
      <c r="D246" s="2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s="4" customFormat="1">
      <c r="A247" s="5"/>
      <c r="D247" s="2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s="4" customFormat="1">
      <c r="A248" s="5"/>
      <c r="D248" s="2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s="4" customFormat="1">
      <c r="A249" s="5"/>
      <c r="D249" s="2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s="4" customFormat="1">
      <c r="A250" s="5"/>
      <c r="D250" s="2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s="4" customFormat="1">
      <c r="A251" s="5"/>
      <c r="D251" s="2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s="4" customFormat="1">
      <c r="A252" s="5"/>
      <c r="D252" s="2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s="4" customFormat="1">
      <c r="A253" s="5"/>
      <c r="D253" s="2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s="4" customFormat="1">
      <c r="A254" s="5"/>
      <c r="D254" s="2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s="4" customFormat="1">
      <c r="A255" s="5"/>
      <c r="D255" s="2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s="4" customFormat="1">
      <c r="A256" s="5"/>
      <c r="D256" s="2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s="4" customFormat="1">
      <c r="A257" s="5"/>
      <c r="D257" s="2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s="4" customFormat="1">
      <c r="A258" s="5"/>
      <c r="D258" s="2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s="4" customFormat="1">
      <c r="A259" s="5"/>
      <c r="D259" s="2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s="4" customFormat="1">
      <c r="A260" s="5"/>
      <c r="D260" s="2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s="4" customFormat="1">
      <c r="A261" s="5"/>
      <c r="D261" s="2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s="4" customFormat="1">
      <c r="A262" s="5"/>
      <c r="D262" s="2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s="4" customFormat="1">
      <c r="A263" s="5"/>
      <c r="D263" s="2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s="4" customFormat="1">
      <c r="A264" s="5"/>
      <c r="D264" s="2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s="4" customFormat="1">
      <c r="A265" s="5"/>
      <c r="D265" s="2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s="4" customFormat="1">
      <c r="A266" s="5"/>
      <c r="D266" s="2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s="4" customFormat="1">
      <c r="A267" s="5"/>
      <c r="D267" s="2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s="4" customFormat="1">
      <c r="A268" s="5"/>
      <c r="D268" s="2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s="4" customFormat="1">
      <c r="A269" s="5"/>
      <c r="D269" s="2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s="4" customFormat="1">
      <c r="A270" s="5"/>
      <c r="D270" s="2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s="4" customFormat="1">
      <c r="A271" s="5"/>
      <c r="D271" s="2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s="4" customFormat="1">
      <c r="A272" s="5"/>
      <c r="D272" s="2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s="4" customFormat="1">
      <c r="A273" s="5"/>
      <c r="D273" s="2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s="4" customFormat="1">
      <c r="A274" s="5"/>
      <c r="D274" s="2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s="4" customFormat="1">
      <c r="A275" s="5"/>
      <c r="D275" s="2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s="4" customFormat="1">
      <c r="A276" s="5"/>
      <c r="D276" s="2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s="4" customFormat="1">
      <c r="A277" s="5"/>
      <c r="D277" s="2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s="4" customFormat="1">
      <c r="A278" s="5"/>
      <c r="D278" s="2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s="4" customFormat="1">
      <c r="A279" s="5"/>
      <c r="D279" s="2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s="4" customFormat="1">
      <c r="A280" s="5"/>
      <c r="D280" s="2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s="4" customFormat="1">
      <c r="A281" s="5"/>
      <c r="D281" s="2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s="4" customFormat="1">
      <c r="A282" s="5"/>
      <c r="D282" s="2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s="4" customFormat="1">
      <c r="A283" s="5"/>
      <c r="D283" s="2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s="4" customFormat="1">
      <c r="A284" s="5"/>
      <c r="D284" s="2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s="4" customFormat="1">
      <c r="A285" s="5"/>
      <c r="D285" s="2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s="4" customFormat="1">
      <c r="A286" s="5"/>
      <c r="D286" s="2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s="4" customFormat="1">
      <c r="A287" s="5"/>
      <c r="D287" s="2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s="4" customFormat="1">
      <c r="A288" s="5"/>
      <c r="D288" s="2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s="4" customFormat="1">
      <c r="A289" s="5"/>
      <c r="D289" s="2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s="4" customFormat="1">
      <c r="A290" s="5"/>
      <c r="D290" s="2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s="4" customFormat="1">
      <c r="A291" s="5"/>
      <c r="D291" s="2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s="4" customFormat="1">
      <c r="A292" s="5"/>
      <c r="D292" s="2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s="4" customFormat="1">
      <c r="A293" s="5"/>
      <c r="D293" s="2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s="4" customFormat="1">
      <c r="A294" s="5"/>
      <c r="D294" s="2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s="4" customFormat="1">
      <c r="A295" s="5"/>
      <c r="D295" s="2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s="4" customFormat="1">
      <c r="A296" s="5"/>
      <c r="D296" s="2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s="4" customFormat="1">
      <c r="A297" s="5"/>
      <c r="D297" s="2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s="4" customFormat="1">
      <c r="A298" s="5"/>
      <c r="D298" s="2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s="4" customFormat="1">
      <c r="A299" s="5"/>
      <c r="D299" s="2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s="4" customFormat="1">
      <c r="A300" s="5"/>
      <c r="D300" s="2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s="4" customFormat="1">
      <c r="A301" s="5"/>
      <c r="D301" s="2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s="4" customFormat="1">
      <c r="A302" s="5"/>
      <c r="D302" s="2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s="4" customFormat="1">
      <c r="A303" s="5"/>
      <c r="D303" s="2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s="4" customFormat="1">
      <c r="A304" s="5"/>
      <c r="D304" s="2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s="4" customFormat="1">
      <c r="A305" s="5"/>
      <c r="D305" s="2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s="4" customFormat="1">
      <c r="A306" s="5"/>
      <c r="D306" s="2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s="4" customFormat="1">
      <c r="A307" s="5"/>
      <c r="D307" s="2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s="4" customFormat="1">
      <c r="A308" s="5"/>
      <c r="D308" s="2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s="4" customFormat="1">
      <c r="A309" s="5"/>
      <c r="D309" s="2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s="4" customFormat="1">
      <c r="A310" s="5"/>
      <c r="D310" s="2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s="4" customFormat="1">
      <c r="A311" s="5"/>
      <c r="D311" s="2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s="4" customFormat="1">
      <c r="A312" s="5"/>
      <c r="D312" s="2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s="4" customFormat="1">
      <c r="A313" s="5"/>
      <c r="D313" s="2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s="4" customFormat="1">
      <c r="A314" s="5"/>
      <c r="D314" s="2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s="4" customFormat="1">
      <c r="A315" s="5"/>
      <c r="D315" s="2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s="4" customFormat="1">
      <c r="A316" s="5"/>
      <c r="D316" s="2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s="4" customFormat="1">
      <c r="A317" s="5"/>
      <c r="D317" s="2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s="4" customFormat="1">
      <c r="A318" s="5"/>
      <c r="D318" s="2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s="4" customFormat="1">
      <c r="A319" s="5"/>
      <c r="D319" s="2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s="4" customFormat="1">
      <c r="A320" s="5"/>
      <c r="D320" s="2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s="4" customFormat="1">
      <c r="A321" s="5"/>
      <c r="D321" s="2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s="4" customFormat="1">
      <c r="A322" s="5"/>
      <c r="D322" s="2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s="4" customFormat="1">
      <c r="A323" s="5"/>
      <c r="D323" s="2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s="4" customFormat="1">
      <c r="A324" s="5"/>
      <c r="D324" s="2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s="4" customFormat="1">
      <c r="A325" s="5"/>
      <c r="D325" s="2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s="4" customFormat="1">
      <c r="A326" s="5"/>
      <c r="D326" s="2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s="4" customFormat="1">
      <c r="A327" s="5"/>
      <c r="D327" s="2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s="4" customFormat="1">
      <c r="A328" s="5"/>
      <c r="D328" s="2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s="4" customFormat="1">
      <c r="A329" s="5"/>
      <c r="D329" s="2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s="4" customFormat="1">
      <c r="A330" s="5"/>
      <c r="D330" s="2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s="4" customFormat="1">
      <c r="A331" s="5"/>
      <c r="D331" s="2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s="4" customFormat="1">
      <c r="A332" s="5"/>
      <c r="D332" s="2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s="4" customFormat="1">
      <c r="A333" s="5"/>
      <c r="D333" s="2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s="4" customFormat="1">
      <c r="A334" s="5"/>
      <c r="D334" s="2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s="4" customFormat="1">
      <c r="A335" s="5"/>
      <c r="D335" s="2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s="4" customFormat="1">
      <c r="A336" s="5"/>
      <c r="D336" s="2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s="4" customFormat="1">
      <c r="A337" s="5"/>
      <c r="D337" s="2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s="4" customFormat="1">
      <c r="A338" s="5"/>
      <c r="D338" s="2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s="4" customFormat="1">
      <c r="A339" s="5"/>
      <c r="D339" s="2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s="4" customFormat="1">
      <c r="A340" s="5"/>
      <c r="D340" s="2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s="4" customFormat="1">
      <c r="A341" s="5"/>
      <c r="D341" s="2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s="4" customFormat="1">
      <c r="A342" s="5"/>
      <c r="D342" s="2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s="4" customFormat="1">
      <c r="A343" s="5"/>
      <c r="D343" s="2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s="4" customFormat="1">
      <c r="A344" s="5"/>
      <c r="D344" s="2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s="4" customFormat="1">
      <c r="A345" s="5"/>
      <c r="D345" s="2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s="4" customFormat="1">
      <c r="A346" s="5"/>
      <c r="D346" s="2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s="4" customFormat="1">
      <c r="A347" s="5"/>
      <c r="D347" s="2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s="4" customFormat="1">
      <c r="A348" s="5"/>
      <c r="D348" s="2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s="4" customFormat="1">
      <c r="A349" s="5"/>
      <c r="D349" s="2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s="4" customFormat="1">
      <c r="A350" s="5"/>
      <c r="D350" s="2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s="4" customFormat="1">
      <c r="A351" s="5"/>
      <c r="D351" s="2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s="4" customFormat="1">
      <c r="A352" s="5"/>
      <c r="D352" s="2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s="4" customFormat="1">
      <c r="A353" s="5"/>
      <c r="D353" s="2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s="4" customFormat="1">
      <c r="A354" s="5"/>
      <c r="D354" s="2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s="4" customFormat="1">
      <c r="A355" s="5"/>
      <c r="D355" s="2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s="4" customFormat="1">
      <c r="A356" s="5"/>
      <c r="D356" s="2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s="4" customFormat="1">
      <c r="A357" s="5"/>
      <c r="D357" s="2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s="4" customFormat="1">
      <c r="A358" s="5"/>
      <c r="D358" s="2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s="4" customFormat="1">
      <c r="A359" s="5"/>
      <c r="D359" s="2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s="4" customFormat="1">
      <c r="A360" s="5"/>
      <c r="D360" s="2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s="4" customFormat="1">
      <c r="A361" s="5"/>
      <c r="D361" s="2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s="4" customFormat="1">
      <c r="A362" s="5"/>
      <c r="D362" s="2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s="4" customFormat="1">
      <c r="A363" s="5"/>
      <c r="D363" s="2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s="4" customFormat="1">
      <c r="A364" s="5"/>
      <c r="D364" s="2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s="4" customFormat="1">
      <c r="A365" s="5"/>
      <c r="D365" s="2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s="4" customFormat="1">
      <c r="A366" s="5"/>
      <c r="D366" s="2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s="4" customFormat="1">
      <c r="A367" s="5"/>
      <c r="D367" s="2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s="4" customFormat="1">
      <c r="A368" s="5"/>
      <c r="D368" s="2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s="4" customFormat="1">
      <c r="A369" s="5"/>
      <c r="D369" s="2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s="4" customFormat="1">
      <c r="A370" s="5"/>
      <c r="D370" s="2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s="4" customFormat="1">
      <c r="A371" s="5"/>
      <c r="D371" s="2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s="4" customFormat="1">
      <c r="A372" s="5"/>
      <c r="D372" s="2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s="4" customFormat="1">
      <c r="A373" s="5"/>
      <c r="D373" s="2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s="4" customFormat="1">
      <c r="A374" s="5"/>
      <c r="D374" s="2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s="4" customFormat="1">
      <c r="A375" s="5"/>
      <c r="D375" s="2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s="4" customFormat="1">
      <c r="A376" s="5"/>
      <c r="D376" s="2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s="4" customFormat="1">
      <c r="A377" s="5"/>
      <c r="D377" s="2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s="4" customFormat="1">
      <c r="A378" s="5"/>
      <c r="D378" s="2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s="4" customFormat="1">
      <c r="A379" s="5"/>
      <c r="D379" s="2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s="4" customFormat="1">
      <c r="A380" s="5"/>
      <c r="D380" s="2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s="4" customFormat="1">
      <c r="A381" s="5"/>
      <c r="D381" s="2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s="4" customFormat="1">
      <c r="A382" s="5"/>
      <c r="D382" s="2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s="4" customFormat="1">
      <c r="A383" s="5"/>
      <c r="D383" s="2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s="4" customFormat="1">
      <c r="A384" s="5"/>
      <c r="D384" s="2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s="4" customFormat="1">
      <c r="A385" s="5"/>
      <c r="D385" s="2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s="4" customFormat="1">
      <c r="A386" s="5"/>
      <c r="D386" s="2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s="4" customFormat="1">
      <c r="A387" s="5"/>
      <c r="D387" s="2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s="4" customFormat="1">
      <c r="A388" s="5"/>
      <c r="D388" s="2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s="4" customFormat="1">
      <c r="A389" s="5"/>
      <c r="D389" s="2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s="4" customFormat="1">
      <c r="A390" s="5"/>
      <c r="D390" s="2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s="4" customFormat="1">
      <c r="A391" s="5"/>
      <c r="D391" s="2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s="4" customFormat="1">
      <c r="A392" s="5"/>
      <c r="D392" s="2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s="4" customFormat="1">
      <c r="A393" s="5"/>
      <c r="D393" s="2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s="4" customFormat="1">
      <c r="A394" s="5"/>
      <c r="D394" s="2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s="4" customFormat="1">
      <c r="A395" s="5"/>
      <c r="D395" s="2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s="4" customFormat="1">
      <c r="A396" s="5"/>
      <c r="D396" s="2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s="4" customFormat="1">
      <c r="A397" s="5"/>
      <c r="D397" s="2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s="4" customFormat="1">
      <c r="A398" s="5"/>
      <c r="D398" s="2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s="4" customFormat="1">
      <c r="A399" s="5"/>
      <c r="D399" s="2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s="4" customFormat="1">
      <c r="A400" s="5"/>
      <c r="D400" s="2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s="4" customFormat="1">
      <c r="A401" s="5"/>
      <c r="D401" s="2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s="4" customFormat="1">
      <c r="A402" s="5"/>
      <c r="D402" s="2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s="4" customFormat="1">
      <c r="A403" s="5"/>
      <c r="D403" s="2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s="4" customFormat="1">
      <c r="A404" s="5"/>
      <c r="D404" s="2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s="4" customFormat="1">
      <c r="A405" s="5"/>
      <c r="D405" s="2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s="4" customFormat="1">
      <c r="A406" s="5"/>
      <c r="D406" s="2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s="4" customFormat="1">
      <c r="A407" s="5"/>
      <c r="D407" s="2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s="4" customFormat="1">
      <c r="A408" s="5"/>
      <c r="D408" s="2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s="4" customFormat="1">
      <c r="A409" s="5"/>
      <c r="D409" s="2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s="4" customFormat="1">
      <c r="A410" s="5"/>
      <c r="D410" s="2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s="4" customFormat="1">
      <c r="A411" s="5"/>
      <c r="D411" s="2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s="4" customFormat="1">
      <c r="A412" s="5"/>
      <c r="D412" s="2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s="4" customFormat="1">
      <c r="A413" s="5"/>
      <c r="D413" s="2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s="4" customFormat="1">
      <c r="A414" s="5"/>
      <c r="D414" s="2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s="4" customFormat="1">
      <c r="A415" s="5"/>
      <c r="D415" s="2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s="4" customFormat="1">
      <c r="A416" s="5"/>
      <c r="D416" s="2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s="4" customFormat="1">
      <c r="A417" s="5"/>
      <c r="D417" s="2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s="4" customFormat="1">
      <c r="A418" s="5"/>
      <c r="D418" s="2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s="4" customFormat="1">
      <c r="A419" s="5"/>
      <c r="D419" s="2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s="4" customFormat="1">
      <c r="A420" s="5"/>
      <c r="D420" s="2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s="4" customFormat="1">
      <c r="A421" s="5"/>
      <c r="D421" s="2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s="4" customFormat="1">
      <c r="A422" s="5"/>
      <c r="D422" s="2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s="4" customFormat="1">
      <c r="A423" s="5"/>
      <c r="D423" s="2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s="4" customFormat="1">
      <c r="A424" s="5"/>
      <c r="D424" s="2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s="4" customFormat="1">
      <c r="A425" s="5"/>
      <c r="D425" s="2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s="4" customFormat="1">
      <c r="A426" s="5"/>
      <c r="D426" s="2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s="4" customFormat="1">
      <c r="A427" s="5"/>
      <c r="D427" s="2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s="4" customFormat="1">
      <c r="A428" s="5"/>
      <c r="D428" s="2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s="4" customFormat="1">
      <c r="A429" s="5"/>
      <c r="D429" s="2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s="4" customFormat="1">
      <c r="A430" s="5"/>
      <c r="D430" s="2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s="4" customFormat="1">
      <c r="A431" s="5"/>
      <c r="D431" s="2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s="4" customFormat="1">
      <c r="A432" s="5"/>
      <c r="D432" s="2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s="4" customFormat="1">
      <c r="A433" s="5"/>
      <c r="D433" s="2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s="4" customFormat="1">
      <c r="A434" s="5"/>
      <c r="D434" s="2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s="4" customFormat="1">
      <c r="A435" s="5"/>
      <c r="D435" s="2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s="4" customFormat="1">
      <c r="A436" s="5"/>
      <c r="D436" s="2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s="4" customFormat="1">
      <c r="A437" s="5"/>
      <c r="D437" s="2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s="4" customFormat="1">
      <c r="A438" s="5"/>
      <c r="D438" s="2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s="4" customFormat="1">
      <c r="A439" s="5"/>
      <c r="D439" s="2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s="4" customFormat="1">
      <c r="A440" s="5"/>
      <c r="D440" s="2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s="4" customFormat="1">
      <c r="A441" s="5"/>
      <c r="D441" s="2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s="4" customFormat="1">
      <c r="A442" s="5"/>
      <c r="D442" s="2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s="4" customFormat="1">
      <c r="A443" s="5"/>
      <c r="D443" s="2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s="4" customFormat="1">
      <c r="A444" s="5"/>
      <c r="D444" s="2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s="4" customFormat="1">
      <c r="A445" s="5"/>
      <c r="D445" s="2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s="4" customFormat="1">
      <c r="A446" s="5"/>
      <c r="D446" s="2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s="4" customFormat="1">
      <c r="A447" s="5"/>
      <c r="D447" s="2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s="4" customFormat="1">
      <c r="A448" s="5"/>
      <c r="D448" s="2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s="4" customFormat="1">
      <c r="A449" s="5"/>
      <c r="D449" s="2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s="4" customFormat="1">
      <c r="A450" s="5"/>
      <c r="D450" s="2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s="4" customFormat="1">
      <c r="A451" s="5"/>
      <c r="D451" s="2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4" customFormat="1">
      <c r="A452" s="5"/>
      <c r="D452" s="2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4" customFormat="1">
      <c r="A453" s="5"/>
      <c r="D453" s="2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4" customFormat="1">
      <c r="A454" s="5"/>
      <c r="D454" s="2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4" customFormat="1">
      <c r="A455" s="5"/>
      <c r="D455" s="2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4" customFormat="1">
      <c r="A456" s="5"/>
      <c r="D456" s="2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4" customFormat="1">
      <c r="A457" s="5"/>
      <c r="D457" s="2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s="4" customFormat="1">
      <c r="A458" s="5"/>
      <c r="D458" s="2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s="4" customFormat="1">
      <c r="A459" s="5"/>
      <c r="D459" s="2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s="4" customFormat="1">
      <c r="A460" s="5"/>
      <c r="D460" s="2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s="4" customFormat="1">
      <c r="A461" s="5"/>
      <c r="D461" s="2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s="4" customFormat="1">
      <c r="A462" s="5"/>
      <c r="D462" s="2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s="4" customFormat="1">
      <c r="A463" s="5"/>
      <c r="D463" s="2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s="4" customFormat="1">
      <c r="A464" s="5"/>
      <c r="D464" s="2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s="4" customFormat="1">
      <c r="A465" s="5"/>
      <c r="D465" s="2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s="4" customFormat="1">
      <c r="A466" s="5"/>
      <c r="D466" s="2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s="4" customFormat="1">
      <c r="A467" s="5"/>
      <c r="D467" s="2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s="4" customFormat="1">
      <c r="A468" s="5"/>
      <c r="D468" s="2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s="4" customFormat="1">
      <c r="A469" s="5"/>
      <c r="D469" s="2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s="4" customFormat="1">
      <c r="A470" s="5"/>
      <c r="D470" s="2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s="4" customFormat="1">
      <c r="A471" s="5"/>
      <c r="D471" s="2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s="4" customFormat="1">
      <c r="A472" s="5"/>
      <c r="D472" s="2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s="4" customFormat="1">
      <c r="A473" s="5"/>
      <c r="D473" s="2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s="4" customFormat="1">
      <c r="A474" s="5"/>
      <c r="D474" s="2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s="4" customFormat="1">
      <c r="A475" s="5"/>
      <c r="D475" s="2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s="4" customFormat="1">
      <c r="A476" s="5"/>
      <c r="D476" s="2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s="4" customFormat="1">
      <c r="A477" s="5"/>
      <c r="D477" s="2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s="4" customFormat="1">
      <c r="A478" s="5"/>
      <c r="D478" s="2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s="4" customFormat="1">
      <c r="A479" s="5"/>
      <c r="D479" s="2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s="4" customFormat="1">
      <c r="A480" s="5"/>
      <c r="D480" s="2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s="4" customFormat="1">
      <c r="A481" s="5"/>
      <c r="D481" s="2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s="4" customFormat="1">
      <c r="A482" s="5"/>
      <c r="D482" s="2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s="4" customFormat="1">
      <c r="A483" s="5"/>
      <c r="D483" s="2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s="4" customFormat="1">
      <c r="A484" s="5"/>
      <c r="D484" s="2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s="4" customFormat="1">
      <c r="A485" s="5"/>
      <c r="D485" s="2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s="4" customFormat="1">
      <c r="A486" s="5"/>
      <c r="D486" s="2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s="4" customFormat="1">
      <c r="A487" s="5"/>
      <c r="D487" s="2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s="4" customFormat="1">
      <c r="A488" s="5"/>
      <c r="D488" s="2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s="4" customFormat="1">
      <c r="A489" s="5"/>
      <c r="D489" s="2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s="4" customFormat="1">
      <c r="A490" s="5"/>
      <c r="D490" s="2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s="4" customFormat="1">
      <c r="A491" s="5"/>
      <c r="D491" s="2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s="4" customFormat="1">
      <c r="A492" s="5"/>
      <c r="D492" s="2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s="4" customFormat="1">
      <c r="A493" s="5"/>
      <c r="D493" s="2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s="4" customFormat="1">
      <c r="A494" s="5"/>
      <c r="D494" s="2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s="4" customFormat="1">
      <c r="A495" s="5"/>
      <c r="D495" s="2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s="4" customFormat="1">
      <c r="A496" s="5"/>
      <c r="D496" s="2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s="4" customFormat="1">
      <c r="A497" s="5"/>
      <c r="D497" s="2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s="4" customFormat="1">
      <c r="A498" s="5"/>
      <c r="D498" s="2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s="4" customFormat="1">
      <c r="A499" s="5"/>
      <c r="D499" s="2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s="4" customFormat="1">
      <c r="A500" s="5"/>
      <c r="D500" s="2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s="4" customFormat="1">
      <c r="A501" s="5"/>
      <c r="D501" s="2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s="4" customFormat="1">
      <c r="A502" s="5"/>
      <c r="D502" s="2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s="4" customFormat="1">
      <c r="A503" s="5"/>
      <c r="D503" s="2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s="4" customFormat="1">
      <c r="A504" s="5"/>
      <c r="D504" s="2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s="4" customFormat="1">
      <c r="A505" s="5"/>
      <c r="D505" s="2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s="4" customFormat="1">
      <c r="A506" s="5"/>
      <c r="D506" s="2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s="4" customFormat="1">
      <c r="A507" s="5"/>
      <c r="D507" s="2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s="4" customFormat="1">
      <c r="A508" s="5"/>
      <c r="D508" s="2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s="4" customFormat="1">
      <c r="A509" s="5"/>
      <c r="D509" s="2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s="4" customFormat="1">
      <c r="A510" s="5"/>
      <c r="D510" s="2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s="4" customFormat="1">
      <c r="A511" s="5"/>
      <c r="D511" s="2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s="4" customFormat="1">
      <c r="A512" s="5"/>
      <c r="D512" s="2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s="4" customFormat="1">
      <c r="A513" s="5"/>
      <c r="D513" s="2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s="4" customFormat="1">
      <c r="A514" s="5"/>
      <c r="D514" s="2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s="4" customFormat="1">
      <c r="A515" s="5"/>
      <c r="D515" s="2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s="4" customFormat="1">
      <c r="A516" s="5"/>
      <c r="D516" s="2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s="4" customFormat="1">
      <c r="A517" s="5"/>
      <c r="D517" s="2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s="4" customFormat="1">
      <c r="A518" s="5"/>
      <c r="D518" s="2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s="4" customFormat="1">
      <c r="A519" s="5"/>
      <c r="D519" s="2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s="4" customFormat="1">
      <c r="A520" s="5"/>
      <c r="D520" s="2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s="4" customFormat="1">
      <c r="A521" s="5"/>
      <c r="D521" s="2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s="4" customFormat="1">
      <c r="A522" s="5"/>
      <c r="D522" s="2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s="4" customFormat="1">
      <c r="A523" s="5"/>
      <c r="D523" s="2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s="4" customFormat="1">
      <c r="A524" s="5"/>
      <c r="D524" s="2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s="4" customFormat="1">
      <c r="A525" s="5"/>
      <c r="D525" s="2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s="4" customFormat="1">
      <c r="A526" s="5"/>
      <c r="D526" s="2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s="4" customFormat="1">
      <c r="A527" s="5"/>
      <c r="D527" s="2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s="4" customFormat="1">
      <c r="A528" s="5"/>
      <c r="D528" s="2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s="4" customFormat="1">
      <c r="A529" s="5"/>
      <c r="D529" s="2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s="4" customFormat="1">
      <c r="A530" s="5"/>
      <c r="D530" s="2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s="4" customFormat="1">
      <c r="A531" s="5"/>
      <c r="D531" s="2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s="4" customFormat="1">
      <c r="A532" s="5"/>
      <c r="D532" s="2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s="4" customFormat="1">
      <c r="A533" s="5"/>
      <c r="D533" s="2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s="4" customFormat="1">
      <c r="A534" s="5"/>
      <c r="D534" s="2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s="4" customFormat="1">
      <c r="A535" s="5"/>
      <c r="D535" s="2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s="4" customFormat="1">
      <c r="A536" s="5"/>
      <c r="D536" s="2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s="4" customFormat="1">
      <c r="A537" s="5"/>
      <c r="D537" s="2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s="4" customFormat="1">
      <c r="A538" s="5"/>
      <c r="D538" s="2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s="4" customFormat="1">
      <c r="A539" s="5"/>
      <c r="D539" s="2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s="4" customFormat="1">
      <c r="A540" s="5"/>
      <c r="D540" s="2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s="4" customFormat="1">
      <c r="A541" s="5"/>
      <c r="D541" s="2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s="4" customFormat="1">
      <c r="A542" s="5"/>
      <c r="D542" s="2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s="4" customFormat="1">
      <c r="A543" s="5"/>
      <c r="D543" s="2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s="4" customFormat="1">
      <c r="A544" s="5"/>
      <c r="D544" s="2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s="4" customFormat="1">
      <c r="A545" s="5"/>
      <c r="D545" s="2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s="4" customFormat="1">
      <c r="A546" s="5"/>
      <c r="D546" s="2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s="4" customFormat="1">
      <c r="A547" s="5"/>
      <c r="D547" s="2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s="4" customFormat="1">
      <c r="A548" s="5"/>
      <c r="D548" s="2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s="4" customFormat="1">
      <c r="A549" s="5"/>
      <c r="D549" s="2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s="4" customFormat="1">
      <c r="A550" s="5"/>
      <c r="D550" s="2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s="4" customFormat="1">
      <c r="A551" s="5"/>
      <c r="D551" s="2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s="4" customFormat="1">
      <c r="A552" s="5"/>
      <c r="D552" s="2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s="4" customFormat="1">
      <c r="A553" s="5"/>
      <c r="D553" s="2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s="4" customFormat="1">
      <c r="A554" s="5"/>
      <c r="D554" s="2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s="4" customFormat="1">
      <c r="A555" s="5"/>
      <c r="D555" s="2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s="4" customFormat="1">
      <c r="A556" s="5"/>
      <c r="D556" s="2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s="4" customFormat="1">
      <c r="A557" s="5"/>
      <c r="D557" s="2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s="4" customFormat="1">
      <c r="A558" s="5"/>
      <c r="D558" s="2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s="4" customFormat="1">
      <c r="A559" s="5"/>
      <c r="D559" s="2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s="4" customFormat="1">
      <c r="A560" s="5"/>
      <c r="D560" s="2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s="4" customFormat="1">
      <c r="A561" s="5"/>
      <c r="D561" s="2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s="4" customFormat="1">
      <c r="A562" s="5"/>
      <c r="D562" s="2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s="4" customFormat="1">
      <c r="A563" s="5"/>
      <c r="D563" s="2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s="4" customFormat="1">
      <c r="A564" s="5"/>
      <c r="D564" s="2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s="4" customFormat="1">
      <c r="A565" s="5"/>
      <c r="D565" s="2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s="4" customFormat="1">
      <c r="A566" s="5"/>
      <c r="D566" s="2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s="4" customFormat="1">
      <c r="A567" s="5"/>
      <c r="D567" s="2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s="4" customFormat="1">
      <c r="A568" s="5"/>
      <c r="D568" s="2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s="4" customFormat="1">
      <c r="A569" s="5"/>
      <c r="D569" s="2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s="4" customFormat="1">
      <c r="A570" s="5"/>
      <c r="D570" s="2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s="4" customFormat="1">
      <c r="A571" s="5"/>
      <c r="D571" s="2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s="4" customFormat="1">
      <c r="A572" s="5"/>
      <c r="D572" s="2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s="4" customFormat="1">
      <c r="A573" s="5"/>
      <c r="D573" s="2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s="4" customFormat="1">
      <c r="A574" s="5"/>
      <c r="D574" s="2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s="4" customFormat="1">
      <c r="A575" s="5"/>
      <c r="D575" s="2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s="4" customFormat="1">
      <c r="A576" s="5"/>
      <c r="D576" s="2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s="4" customFormat="1">
      <c r="A577" s="5"/>
      <c r="D577" s="2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s="4" customFormat="1">
      <c r="A578" s="5"/>
      <c r="D578" s="2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s="4" customFormat="1">
      <c r="A579" s="5"/>
      <c r="D579" s="2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s="4" customFormat="1">
      <c r="A580" s="5"/>
      <c r="D580" s="2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s="4" customFormat="1">
      <c r="A581" s="5"/>
      <c r="D581" s="2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s="4" customFormat="1">
      <c r="A582" s="5"/>
      <c r="D582" s="2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s="4" customFormat="1">
      <c r="A583" s="5"/>
      <c r="D583" s="2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s="4" customFormat="1">
      <c r="A584" s="5"/>
      <c r="D584" s="2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s="4" customFormat="1">
      <c r="A585" s="5"/>
      <c r="D585" s="2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s="4" customFormat="1">
      <c r="A586" s="5"/>
      <c r="D586" s="2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s="4" customFormat="1">
      <c r="A587" s="5"/>
      <c r="D587" s="2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s="4" customFormat="1">
      <c r="A588" s="5"/>
      <c r="D588" s="2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s="4" customFormat="1">
      <c r="A589" s="5"/>
      <c r="D589" s="2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s="4" customFormat="1">
      <c r="A590" s="5"/>
      <c r="D590" s="2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s="4" customFormat="1">
      <c r="A591" s="5"/>
      <c r="D591" s="2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s="4" customFormat="1">
      <c r="A592" s="5"/>
      <c r="D592" s="2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s="4" customFormat="1">
      <c r="A593" s="5"/>
      <c r="D593" s="2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s="4" customFormat="1">
      <c r="A594" s="5"/>
      <c r="D594" s="2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s="4" customFormat="1">
      <c r="A595" s="5"/>
      <c r="D595" s="2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s="4" customFormat="1">
      <c r="A596" s="5"/>
      <c r="D596" s="2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s="4" customFormat="1">
      <c r="A597" s="5"/>
      <c r="D597" s="2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s="4" customFormat="1">
      <c r="A598" s="5"/>
      <c r="D598" s="2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s="4" customFormat="1">
      <c r="A599" s="5"/>
      <c r="D599" s="2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s="4" customFormat="1">
      <c r="A600" s="5"/>
      <c r="D600" s="2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s="4" customFormat="1">
      <c r="A601" s="5"/>
      <c r="D601" s="2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s="4" customFormat="1">
      <c r="A602" s="5"/>
      <c r="D602" s="2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s="4" customFormat="1">
      <c r="A603" s="5"/>
      <c r="D603" s="2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s="4" customFormat="1">
      <c r="A604" s="5"/>
      <c r="D604" s="2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s="4" customFormat="1">
      <c r="A605" s="5"/>
      <c r="D605" s="2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s="4" customFormat="1">
      <c r="A606" s="5"/>
      <c r="D606" s="2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s="4" customFormat="1">
      <c r="A607" s="5"/>
      <c r="D607" s="2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s="4" customFormat="1">
      <c r="A608" s="5"/>
      <c r="D608" s="2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s="4" customFormat="1">
      <c r="A609" s="5"/>
      <c r="D609" s="2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s="4" customFormat="1">
      <c r="A610" s="5"/>
      <c r="D610" s="2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s="4" customFormat="1">
      <c r="A611" s="5"/>
      <c r="D611" s="2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s="4" customFormat="1">
      <c r="A612" s="5"/>
      <c r="D612" s="2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s="4" customFormat="1">
      <c r="A613" s="5"/>
      <c r="D613" s="2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s="4" customFormat="1">
      <c r="A614" s="5"/>
      <c r="D614" s="2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s="4" customFormat="1">
      <c r="A615" s="5"/>
      <c r="D615" s="2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s="4" customFormat="1">
      <c r="A616" s="5"/>
      <c r="D616" s="2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s="4" customFormat="1">
      <c r="A617" s="5"/>
      <c r="D617" s="2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s="4" customFormat="1">
      <c r="A618" s="5"/>
      <c r="D618" s="2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s="4" customFormat="1">
      <c r="A619" s="5"/>
      <c r="D619" s="2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s="4" customFormat="1">
      <c r="A620" s="5"/>
      <c r="D620" s="2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s="4" customFormat="1">
      <c r="A621" s="5"/>
      <c r="D621" s="2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s="4" customFormat="1">
      <c r="A622" s="5"/>
      <c r="D622" s="2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s="4" customFormat="1">
      <c r="A623" s="5"/>
      <c r="D623" s="2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s="4" customFormat="1">
      <c r="A624" s="5"/>
      <c r="D624" s="2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s="4" customFormat="1">
      <c r="A625" s="5"/>
      <c r="D625" s="2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s="4" customFormat="1">
      <c r="A626" s="5"/>
      <c r="D626" s="2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s="4" customFormat="1">
      <c r="A627" s="5"/>
      <c r="D627" s="2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s="4" customFormat="1">
      <c r="A628" s="5"/>
      <c r="D628" s="2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s="4" customFormat="1">
      <c r="A629" s="5"/>
      <c r="D629" s="2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s="4" customFormat="1">
      <c r="A630" s="5"/>
      <c r="D630" s="2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s="4" customFormat="1">
      <c r="A631" s="5"/>
      <c r="D631" s="2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s="4" customFormat="1">
      <c r="A632" s="5"/>
      <c r="D632" s="2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s="4" customFormat="1">
      <c r="A633" s="5"/>
      <c r="D633" s="2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s="4" customFormat="1">
      <c r="A634" s="5"/>
      <c r="D634" s="2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s="4" customFormat="1">
      <c r="A635" s="5"/>
      <c r="D635" s="2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s="4" customFormat="1">
      <c r="A636" s="5"/>
      <c r="D636" s="2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s="4" customFormat="1">
      <c r="A637" s="5"/>
      <c r="D637" s="2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s="4" customFormat="1">
      <c r="A638" s="5"/>
      <c r="D638" s="2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s="4" customFormat="1">
      <c r="A639" s="5"/>
      <c r="D639" s="2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s="4" customFormat="1">
      <c r="A640" s="5"/>
      <c r="D640" s="2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s="4" customFormat="1">
      <c r="A641" s="5"/>
      <c r="D641" s="2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s="4" customFormat="1">
      <c r="A642" s="5"/>
      <c r="D642" s="2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s="4" customFormat="1">
      <c r="A643" s="5"/>
      <c r="D643" s="2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s="4" customFormat="1">
      <c r="A644" s="5"/>
      <c r="D644" s="2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s="4" customFormat="1">
      <c r="A645" s="5"/>
      <c r="D645" s="2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s="4" customFormat="1">
      <c r="A646" s="5"/>
      <c r="D646" s="2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s="4" customFormat="1">
      <c r="A647" s="5"/>
      <c r="D647" s="2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s="4" customFormat="1">
      <c r="A648" s="5"/>
      <c r="D648" s="2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s="4" customFormat="1">
      <c r="A649" s="5"/>
      <c r="D649" s="2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s="4" customFormat="1">
      <c r="A650" s="5"/>
      <c r="D650" s="2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s="4" customFormat="1">
      <c r="A651" s="5"/>
      <c r="D651" s="2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s="4" customFormat="1">
      <c r="A652" s="5"/>
      <c r="D652" s="2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s="4" customFormat="1">
      <c r="A653" s="5"/>
      <c r="D653" s="2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s="4" customFormat="1">
      <c r="A654" s="5"/>
      <c r="D654" s="2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s="4" customFormat="1">
      <c r="A655" s="5"/>
      <c r="D655" s="2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s="4" customFormat="1">
      <c r="A656" s="5"/>
      <c r="D656" s="2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s="4" customFormat="1">
      <c r="A657" s="5"/>
      <c r="D657" s="2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s="4" customFormat="1">
      <c r="A658" s="5"/>
      <c r="D658" s="2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s="4" customFormat="1">
      <c r="A659" s="5"/>
      <c r="D659" s="2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s="4" customFormat="1">
      <c r="A660" s="5"/>
      <c r="D660" s="2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s="4" customFormat="1">
      <c r="A661" s="5"/>
      <c r="D661" s="2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s="4" customFormat="1">
      <c r="A662" s="5"/>
      <c r="D662" s="2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s="4" customFormat="1">
      <c r="A663" s="5"/>
      <c r="D663" s="2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s="4" customFormat="1">
      <c r="A664" s="5"/>
      <c r="D664" s="2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s="4" customFormat="1">
      <c r="A665" s="5"/>
      <c r="D665" s="2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s="4" customFormat="1">
      <c r="A666" s="5"/>
      <c r="D666" s="2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s="4" customFormat="1">
      <c r="A667" s="5"/>
      <c r="D667" s="2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s="4" customFormat="1">
      <c r="A668" s="5"/>
      <c r="D668" s="2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s="4" customFormat="1">
      <c r="A669" s="5"/>
      <c r="D669" s="2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s="4" customFormat="1">
      <c r="A670" s="5"/>
      <c r="D670" s="2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s="4" customFormat="1">
      <c r="A671" s="5"/>
      <c r="D671" s="2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s="4" customFormat="1">
      <c r="A672" s="5"/>
      <c r="D672" s="2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s="4" customFormat="1">
      <c r="A673" s="5"/>
      <c r="D673" s="2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s="4" customFormat="1">
      <c r="A674" s="5"/>
      <c r="D674" s="2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s="4" customFormat="1">
      <c r="A675" s="5"/>
      <c r="D675" s="2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s="4" customFormat="1">
      <c r="A676" s="5"/>
      <c r="D676" s="2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s="4" customFormat="1">
      <c r="A677" s="5"/>
      <c r="D677" s="2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s="4" customFormat="1">
      <c r="A678" s="5"/>
      <c r="D678" s="2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s="4" customFormat="1">
      <c r="A679" s="5"/>
      <c r="D679" s="2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s="4" customFormat="1">
      <c r="A680" s="5"/>
      <c r="D680" s="2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s="4" customFormat="1">
      <c r="A681" s="5"/>
      <c r="D681" s="2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s="4" customFormat="1">
      <c r="A682" s="5"/>
      <c r="D682" s="2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s="4" customFormat="1">
      <c r="A683" s="5"/>
      <c r="D683" s="2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s="4" customFormat="1">
      <c r="A684" s="5"/>
      <c r="D684" s="2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s="4" customFormat="1">
      <c r="A685" s="5"/>
      <c r="C685" s="1"/>
      <c r="D685" s="2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E686" s="4"/>
      <c r="F686" s="4"/>
      <c r="G686" s="4"/>
      <c r="H686" s="4"/>
      <c r="I686" s="4"/>
      <c r="J686" s="4"/>
    </row>
    <row r="687" spans="1:26">
      <c r="E687" s="4"/>
      <c r="F687" s="4"/>
      <c r="G687" s="4"/>
      <c r="H687" s="4"/>
      <c r="I687" s="4"/>
      <c r="J687" s="4"/>
    </row>
    <row r="688" spans="1:26">
      <c r="E688" s="4"/>
      <c r="F688" s="4"/>
      <c r="G688" s="4"/>
      <c r="H688" s="4"/>
      <c r="I688" s="4"/>
      <c r="J688" s="4"/>
    </row>
    <row r="689" spans="5:7">
      <c r="E689" s="4"/>
      <c r="F689" s="4"/>
      <c r="G689" s="4"/>
    </row>
  </sheetData>
  <mergeCells count="287">
    <mergeCell ref="C45:C48"/>
    <mergeCell ref="D45:D48"/>
    <mergeCell ref="H45:H48"/>
    <mergeCell ref="I45:I48"/>
    <mergeCell ref="J45:J48"/>
    <mergeCell ref="K45:K48"/>
    <mergeCell ref="K124:K127"/>
    <mergeCell ref="B1:J2"/>
    <mergeCell ref="A3:A4"/>
    <mergeCell ref="B3:B4"/>
    <mergeCell ref="C3:C4"/>
    <mergeCell ref="D3:D4"/>
    <mergeCell ref="E3:G3"/>
    <mergeCell ref="H3:J3"/>
    <mergeCell ref="E41:G41"/>
    <mergeCell ref="H41:H44"/>
    <mergeCell ref="I41:I44"/>
    <mergeCell ref="J41:J44"/>
    <mergeCell ref="C41:C44"/>
    <mergeCell ref="D41:D44"/>
    <mergeCell ref="K3:K4"/>
    <mergeCell ref="A5:A9"/>
    <mergeCell ref="B5:B9"/>
    <mergeCell ref="C5:C9"/>
    <mergeCell ref="D5:D9"/>
    <mergeCell ref="E5:G5"/>
    <mergeCell ref="H5:H9"/>
    <mergeCell ref="I5:I9"/>
    <mergeCell ref="J5:J9"/>
    <mergeCell ref="K5:K9"/>
    <mergeCell ref="K14:K16"/>
    <mergeCell ref="E15:E16"/>
    <mergeCell ref="E6:E9"/>
    <mergeCell ref="F6:F9"/>
    <mergeCell ref="G6:G9"/>
    <mergeCell ref="H10:H13"/>
    <mergeCell ref="I10:I13"/>
    <mergeCell ref="J10:J13"/>
    <mergeCell ref="K10:K13"/>
    <mergeCell ref="A10:A16"/>
    <mergeCell ref="B10:B16"/>
    <mergeCell ref="C10:C13"/>
    <mergeCell ref="D10:D13"/>
    <mergeCell ref="E10:G10"/>
    <mergeCell ref="F15:F16"/>
    <mergeCell ref="G15:G16"/>
    <mergeCell ref="A17:A29"/>
    <mergeCell ref="B17:B29"/>
    <mergeCell ref="C17:C25"/>
    <mergeCell ref="D17:D25"/>
    <mergeCell ref="E17:G17"/>
    <mergeCell ref="H17:H25"/>
    <mergeCell ref="I17:I25"/>
    <mergeCell ref="E12:G12"/>
    <mergeCell ref="C14:C16"/>
    <mergeCell ref="D14:D16"/>
    <mergeCell ref="E14:G14"/>
    <mergeCell ref="K26:K27"/>
    <mergeCell ref="C28:C29"/>
    <mergeCell ref="D28:D29"/>
    <mergeCell ref="E28:G28"/>
    <mergeCell ref="H28:H29"/>
    <mergeCell ref="I28:I29"/>
    <mergeCell ref="J28:J29"/>
    <mergeCell ref="K28:K29"/>
    <mergeCell ref="J17:J25"/>
    <mergeCell ref="K17:K25"/>
    <mergeCell ref="E20:G20"/>
    <mergeCell ref="E23:G23"/>
    <mergeCell ref="C26:C27"/>
    <mergeCell ref="D26:D27"/>
    <mergeCell ref="E26:G26"/>
    <mergeCell ref="H26:H27"/>
    <mergeCell ref="I26:I27"/>
    <mergeCell ref="J26:J27"/>
    <mergeCell ref="G55:G58"/>
    <mergeCell ref="H55:H58"/>
    <mergeCell ref="I55:I58"/>
    <mergeCell ref="J55:J58"/>
    <mergeCell ref="K55:K58"/>
    <mergeCell ref="C59:C62"/>
    <mergeCell ref="D59:D62"/>
    <mergeCell ref="E59:E62"/>
    <mergeCell ref="F59:F62"/>
    <mergeCell ref="G59:G62"/>
    <mergeCell ref="C55:C58"/>
    <mergeCell ref="D55:D58"/>
    <mergeCell ref="E55:E58"/>
    <mergeCell ref="F55:F58"/>
    <mergeCell ref="J59:J62"/>
    <mergeCell ref="J65:J69"/>
    <mergeCell ref="K65:K69"/>
    <mergeCell ref="E67:G67"/>
    <mergeCell ref="K59:K62"/>
    <mergeCell ref="A63:A69"/>
    <mergeCell ref="B63:B69"/>
    <mergeCell ref="C63:C64"/>
    <mergeCell ref="E63:E64"/>
    <mergeCell ref="F63:F64"/>
    <mergeCell ref="A55:A62"/>
    <mergeCell ref="B55:B62"/>
    <mergeCell ref="G63:G64"/>
    <mergeCell ref="C65:C69"/>
    <mergeCell ref="I77:I82"/>
    <mergeCell ref="E85:G85"/>
    <mergeCell ref="H85:H86"/>
    <mergeCell ref="I85:I86"/>
    <mergeCell ref="D65:D69"/>
    <mergeCell ref="E65:G65"/>
    <mergeCell ref="H65:H69"/>
    <mergeCell ref="I65:I69"/>
    <mergeCell ref="H59:H62"/>
    <mergeCell ref="I59:I62"/>
    <mergeCell ref="J70:J72"/>
    <mergeCell ref="K70:K76"/>
    <mergeCell ref="E71:E73"/>
    <mergeCell ref="F71:F73"/>
    <mergeCell ref="G71:G73"/>
    <mergeCell ref="H73:J73"/>
    <mergeCell ref="E74:G74"/>
    <mergeCell ref="H74:H76"/>
    <mergeCell ref="I74:I76"/>
    <mergeCell ref="J74:J76"/>
    <mergeCell ref="E70:G70"/>
    <mergeCell ref="H70:H72"/>
    <mergeCell ref="I70:I72"/>
    <mergeCell ref="J77:J82"/>
    <mergeCell ref="K77:K79"/>
    <mergeCell ref="E80:G80"/>
    <mergeCell ref="K80:K82"/>
    <mergeCell ref="E75:E76"/>
    <mergeCell ref="F75:F76"/>
    <mergeCell ref="G75:G76"/>
    <mergeCell ref="C87:C90"/>
    <mergeCell ref="D87:D90"/>
    <mergeCell ref="E87:G87"/>
    <mergeCell ref="H87:H88"/>
    <mergeCell ref="I87:I88"/>
    <mergeCell ref="C83:C86"/>
    <mergeCell ref="D83:D86"/>
    <mergeCell ref="E83:G83"/>
    <mergeCell ref="H83:H84"/>
    <mergeCell ref="I83:I84"/>
    <mergeCell ref="J87:J88"/>
    <mergeCell ref="K87:K90"/>
    <mergeCell ref="E89:G89"/>
    <mergeCell ref="H89:H90"/>
    <mergeCell ref="I89:I90"/>
    <mergeCell ref="J89:J90"/>
    <mergeCell ref="K83:K86"/>
    <mergeCell ref="J85:J86"/>
    <mergeCell ref="J83:J84"/>
    <mergeCell ref="H93:H94"/>
    <mergeCell ref="I93:I94"/>
    <mergeCell ref="J93:J94"/>
    <mergeCell ref="A95:A110"/>
    <mergeCell ref="B95:B110"/>
    <mergeCell ref="C95:C102"/>
    <mergeCell ref="D95:D102"/>
    <mergeCell ref="E95:G95"/>
    <mergeCell ref="C91:C94"/>
    <mergeCell ref="D91:D94"/>
    <mergeCell ref="E91:G91"/>
    <mergeCell ref="H91:H92"/>
    <mergeCell ref="I91:I92"/>
    <mergeCell ref="J91:J92"/>
    <mergeCell ref="A70:A94"/>
    <mergeCell ref="B70:B94"/>
    <mergeCell ref="C70:C76"/>
    <mergeCell ref="D70:D76"/>
    <mergeCell ref="C77:C82"/>
    <mergeCell ref="D77:D82"/>
    <mergeCell ref="E77:G77"/>
    <mergeCell ref="H77:H82"/>
    <mergeCell ref="K103:K108"/>
    <mergeCell ref="E105:G105"/>
    <mergeCell ref="E107:G107"/>
    <mergeCell ref="A111:A121"/>
    <mergeCell ref="B111:B121"/>
    <mergeCell ref="C111:C114"/>
    <mergeCell ref="D111:D114"/>
    <mergeCell ref="E111:G111"/>
    <mergeCell ref="H111:H114"/>
    <mergeCell ref="C103:C108"/>
    <mergeCell ref="D103:D108"/>
    <mergeCell ref="E103:G103"/>
    <mergeCell ref="H103:H108"/>
    <mergeCell ref="I103:I108"/>
    <mergeCell ref="J103:J108"/>
    <mergeCell ref="C120:C121"/>
    <mergeCell ref="D120:D121"/>
    <mergeCell ref="E120:E121"/>
    <mergeCell ref="F120:F121"/>
    <mergeCell ref="G120:G121"/>
    <mergeCell ref="K120:K121"/>
    <mergeCell ref="I111:I114"/>
    <mergeCell ref="J111:J114"/>
    <mergeCell ref="K111:K114"/>
    <mergeCell ref="E113:G113"/>
    <mergeCell ref="C115:C119"/>
    <mergeCell ref="D115:D119"/>
    <mergeCell ref="E115:G115"/>
    <mergeCell ref="H115:H119"/>
    <mergeCell ref="I115:I119"/>
    <mergeCell ref="J115:J119"/>
    <mergeCell ref="A122:A131"/>
    <mergeCell ref="B122:B131"/>
    <mergeCell ref="C122:C127"/>
    <mergeCell ref="D122:D127"/>
    <mergeCell ref="E122:G122"/>
    <mergeCell ref="H122:H125"/>
    <mergeCell ref="C128:C131"/>
    <mergeCell ref="D128:D131"/>
    <mergeCell ref="E128:G128"/>
    <mergeCell ref="H128:H129"/>
    <mergeCell ref="C30:C35"/>
    <mergeCell ref="D30:D35"/>
    <mergeCell ref="H30:H33"/>
    <mergeCell ref="I128:I129"/>
    <mergeCell ref="J128:J129"/>
    <mergeCell ref="K128:K131"/>
    <mergeCell ref="E130:G130"/>
    <mergeCell ref="H130:H131"/>
    <mergeCell ref="I130:I131"/>
    <mergeCell ref="J130:J131"/>
    <mergeCell ref="I122:I125"/>
    <mergeCell ref="J122:J125"/>
    <mergeCell ref="E126:G126"/>
    <mergeCell ref="H126:H127"/>
    <mergeCell ref="I126:I127"/>
    <mergeCell ref="J126:J127"/>
    <mergeCell ref="K115:K119"/>
    <mergeCell ref="E118:G118"/>
    <mergeCell ref="K30:K35"/>
    <mergeCell ref="H34:H35"/>
    <mergeCell ref="I34:I35"/>
    <mergeCell ref="J34:J35"/>
    <mergeCell ref="K41:K44"/>
    <mergeCell ref="E47:G47"/>
    <mergeCell ref="A41:A48"/>
    <mergeCell ref="B41:B48"/>
    <mergeCell ref="K36:K38"/>
    <mergeCell ref="A30:A40"/>
    <mergeCell ref="B30:B40"/>
    <mergeCell ref="C36:C38"/>
    <mergeCell ref="C39:C40"/>
    <mergeCell ref="D36:D38"/>
    <mergeCell ref="D39:D40"/>
    <mergeCell ref="E39:E40"/>
    <mergeCell ref="E43:G43"/>
    <mergeCell ref="H37:H38"/>
    <mergeCell ref="I37:I38"/>
    <mergeCell ref="J37:J38"/>
    <mergeCell ref="E36:G36"/>
    <mergeCell ref="F39:F40"/>
    <mergeCell ref="G39:G40"/>
    <mergeCell ref="I30:I33"/>
    <mergeCell ref="E45:G45"/>
    <mergeCell ref="K39:K40"/>
    <mergeCell ref="E30:E35"/>
    <mergeCell ref="F30:F35"/>
    <mergeCell ref="G30:G35"/>
    <mergeCell ref="J30:J33"/>
    <mergeCell ref="K49:K52"/>
    <mergeCell ref="B49:B54"/>
    <mergeCell ref="A49:A54"/>
    <mergeCell ref="D63:D64"/>
    <mergeCell ref="K63:K64"/>
    <mergeCell ref="E99:G99"/>
    <mergeCell ref="H95:H102"/>
    <mergeCell ref="I95:I102"/>
    <mergeCell ref="J95:J102"/>
    <mergeCell ref="C53:C54"/>
    <mergeCell ref="D53:D54"/>
    <mergeCell ref="E53:E54"/>
    <mergeCell ref="F53:F54"/>
    <mergeCell ref="G53:G54"/>
    <mergeCell ref="K53:K54"/>
    <mergeCell ref="E49:G49"/>
    <mergeCell ref="C49:C52"/>
    <mergeCell ref="D49:D52"/>
    <mergeCell ref="E51:G51"/>
    <mergeCell ref="K95:K102"/>
    <mergeCell ref="E97:G97"/>
    <mergeCell ref="E101:G101"/>
    <mergeCell ref="K91:K94"/>
    <mergeCell ref="E93:G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 Пешперова</cp:lastModifiedBy>
  <cp:lastPrinted>2013-10-30T09:08:56Z</cp:lastPrinted>
  <dcterms:created xsi:type="dcterms:W3CDTF">1996-10-08T23:32:33Z</dcterms:created>
  <dcterms:modified xsi:type="dcterms:W3CDTF">2014-05-08T09:36:52Z</dcterms:modified>
</cp:coreProperties>
</file>